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LUCKA\SWECO_9_4_2019\Batuv kanal_Znaky (Janouskova)_24.9.2018\4_Znaky BK_11_05_2020\"/>
    </mc:Choice>
  </mc:AlternateContent>
  <bookViews>
    <workbookView xWindow="0" yWindow="0" windowWidth="0" windowHeight="0"/>
  </bookViews>
  <sheets>
    <sheet name="Rekapitulace stavby" sheetId="1" r:id="rId1"/>
    <sheet name="01 - Plavební značení na ..." sheetId="2" r:id="rId2"/>
    <sheet name="02 - Vedlejší a ostatní n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Plavební značení na ...'!$C$117:$K$175</definedName>
    <definedName name="_xlnm.Print_Area" localSheetId="1">'01 - Plavební značení na ...'!$C$105:$K$175</definedName>
    <definedName name="_xlnm.Print_Titles" localSheetId="1">'01 - Plavební značení na ...'!$117:$117</definedName>
    <definedName name="_xlnm._FilterDatabase" localSheetId="2" hidden="1">'02 - Vedlejší a ostatní n...'!$C$120:$K$135</definedName>
    <definedName name="_xlnm.Print_Area" localSheetId="2">'02 - Vedlejší a ostatní n...'!$C$108:$K$135</definedName>
    <definedName name="_xlnm.Print_Titles" localSheetId="2">'02 - Vedlejší a ostatní n...'!$120:$120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T127"/>
  <c r="R128"/>
  <c r="R127"/>
  <c r="P128"/>
  <c r="P127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85"/>
  <c i="2" r="J37"/>
  <c r="J36"/>
  <c i="1" r="AY95"/>
  <c i="2" r="J35"/>
  <c i="1" r="AX95"/>
  <c i="2"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4"/>
  <c r="F114"/>
  <c r="F112"/>
  <c r="E110"/>
  <c r="J91"/>
  <c r="F91"/>
  <c r="F89"/>
  <c r="E87"/>
  <c r="J24"/>
  <c r="E24"/>
  <c r="J92"/>
  <c r="J23"/>
  <c r="J18"/>
  <c r="E18"/>
  <c r="F92"/>
  <c r="J17"/>
  <c r="J12"/>
  <c r="J112"/>
  <c r="E7"/>
  <c r="E108"/>
  <c i="1" r="L90"/>
  <c r="AM90"/>
  <c r="AM89"/>
  <c r="L89"/>
  <c r="AM87"/>
  <c r="L87"/>
  <c r="L85"/>
  <c r="L84"/>
  <c i="3" r="BK134"/>
  <c r="J134"/>
  <c r="BK132"/>
  <c r="J132"/>
  <c r="BK130"/>
  <c r="BK128"/>
  <c r="J125"/>
  <c r="BK124"/>
  <c i="2" r="BK172"/>
  <c r="J164"/>
  <c r="J162"/>
  <c r="BK158"/>
  <c r="J156"/>
  <c r="J154"/>
  <c r="BK151"/>
  <c r="BK149"/>
  <c r="J147"/>
  <c r="J146"/>
  <c r="J144"/>
  <c r="J142"/>
  <c r="BK140"/>
  <c r="J138"/>
  <c r="BK137"/>
  <c r="BK136"/>
  <c r="J134"/>
  <c r="J133"/>
  <c r="BK132"/>
  <c r="BK128"/>
  <c r="J126"/>
  <c r="J125"/>
  <c r="BK123"/>
  <c r="J121"/>
  <c i="3" r="J34"/>
  <c i="2" r="BK174"/>
  <c r="BK160"/>
  <c r="BK154"/>
  <c r="J152"/>
  <c r="J151"/>
  <c r="BK144"/>
  <c r="BK141"/>
  <c r="J132"/>
  <c r="J131"/>
  <c r="BK129"/>
  <c r="J127"/>
  <c i="3" r="J130"/>
  <c r="J128"/>
  <c r="BK125"/>
  <c r="J124"/>
  <c i="2" r="J174"/>
  <c r="BK170"/>
  <c r="J168"/>
  <c r="J166"/>
  <c r="BK164"/>
  <c r="BK162"/>
  <c r="J160"/>
  <c r="J158"/>
  <c r="J149"/>
  <c r="BK146"/>
  <c r="BK142"/>
  <c r="J141"/>
  <c r="J137"/>
  <c r="J136"/>
  <c r="J135"/>
  <c r="BK134"/>
  <c r="BK133"/>
  <c r="BK131"/>
  <c r="J130"/>
  <c r="J129"/>
  <c r="J128"/>
  <c r="BK127"/>
  <c r="J172"/>
  <c r="J170"/>
  <c r="BK168"/>
  <c r="BK166"/>
  <c r="BK156"/>
  <c r="BK152"/>
  <c r="BK147"/>
  <c r="J140"/>
  <c r="BK138"/>
  <c r="BK135"/>
  <c r="BK130"/>
  <c r="BK126"/>
  <c r="BK125"/>
  <c r="J123"/>
  <c r="BK121"/>
  <c i="1" r="AS94"/>
  <c i="2" l="1" r="BK120"/>
  <c r="BK119"/>
  <c r="BK118"/>
  <c r="J118"/>
  <c r="J96"/>
  <c r="R120"/>
  <c r="R119"/>
  <c r="R118"/>
  <c r="T120"/>
  <c r="T119"/>
  <c r="T118"/>
  <c r="P120"/>
  <c r="P119"/>
  <c r="P118"/>
  <c i="1" r="AU95"/>
  <c i="3" r="BK123"/>
  <c r="J123"/>
  <c r="J98"/>
  <c r="P123"/>
  <c r="R123"/>
  <c r="T123"/>
  <c r="BK129"/>
  <c r="J129"/>
  <c r="J100"/>
  <c r="P129"/>
  <c r="R129"/>
  <c r="T129"/>
  <c i="2" r="E85"/>
  <c r="J115"/>
  <c r="BE127"/>
  <c r="BE128"/>
  <c r="BE131"/>
  <c r="BE132"/>
  <c r="BE133"/>
  <c r="BE134"/>
  <c r="BE136"/>
  <c r="BE140"/>
  <c r="BE141"/>
  <c r="BE142"/>
  <c r="BE144"/>
  <c r="BE149"/>
  <c r="BE160"/>
  <c r="BE172"/>
  <c i="3" r="J89"/>
  <c i="2" r="J89"/>
  <c r="F115"/>
  <c r="BE123"/>
  <c r="BE146"/>
  <c r="BE147"/>
  <c r="BE151"/>
  <c r="BE152"/>
  <c r="BE156"/>
  <c r="BE158"/>
  <c r="BE166"/>
  <c i="3" r="F92"/>
  <c r="E111"/>
  <c r="BE124"/>
  <c r="BE125"/>
  <c i="2" r="BE121"/>
  <c r="BE130"/>
  <c r="BE135"/>
  <c r="BE137"/>
  <c r="BE138"/>
  <c r="BE154"/>
  <c r="BE162"/>
  <c r="BE164"/>
  <c r="BE174"/>
  <c r="BE125"/>
  <c r="BE126"/>
  <c r="BE129"/>
  <c r="BE168"/>
  <c r="BE170"/>
  <c i="3" r="J92"/>
  <c r="BE128"/>
  <c r="BE130"/>
  <c r="BE132"/>
  <c r="BE134"/>
  <c i="1" r="AW96"/>
  <c i="3" r="BK127"/>
  <c r="J127"/>
  <c r="J99"/>
  <c r="BK133"/>
  <c r="J133"/>
  <c r="J101"/>
  <c i="2" r="F34"/>
  <c i="1" r="BA95"/>
  <c i="2" r="F37"/>
  <c i="1" r="BD95"/>
  <c i="2" r="F35"/>
  <c i="1" r="BB95"/>
  <c i="3" r="F34"/>
  <c i="1" r="BA96"/>
  <c i="3" r="F35"/>
  <c i="1" r="BB96"/>
  <c i="2" r="J34"/>
  <c i="1" r="AW95"/>
  <c i="2" r="F36"/>
  <c i="1" r="BC95"/>
  <c i="3" r="F36"/>
  <c i="1" r="BC96"/>
  <c i="3" r="F37"/>
  <c i="1" r="BD96"/>
  <c i="3" l="1" r="R122"/>
  <c r="R121"/>
  <c r="P122"/>
  <c r="P121"/>
  <c i="1" r="AU96"/>
  <c i="3" r="T122"/>
  <c r="T121"/>
  <c i="2" r="J120"/>
  <c r="J98"/>
  <c r="J119"/>
  <c r="J97"/>
  <c i="3" r="BK122"/>
  <c r="J122"/>
  <c r="J97"/>
  <c i="1" r="AU94"/>
  <c i="2" r="F33"/>
  <c i="1" r="AZ95"/>
  <c i="2" r="J30"/>
  <c i="1" r="AG95"/>
  <c r="BA94"/>
  <c r="AW94"/>
  <c r="AK30"/>
  <c r="BD94"/>
  <c r="W33"/>
  <c i="2" r="J33"/>
  <c i="1" r="AV95"/>
  <c r="AT95"/>
  <c r="BB94"/>
  <c r="AX94"/>
  <c r="BC94"/>
  <c r="AY94"/>
  <c i="3" r="F33"/>
  <c i="1" r="AZ96"/>
  <c i="3" r="J33"/>
  <c i="1" r="AV96"/>
  <c r="AT96"/>
  <c i="2" l="1" r="J39"/>
  <c i="3" r="BK121"/>
  <c r="J121"/>
  <c r="J96"/>
  <c i="1" r="AN95"/>
  <c r="AZ94"/>
  <c r="W29"/>
  <c r="W30"/>
  <c r="W32"/>
  <c r="W31"/>
  <c l="1" r="AV94"/>
  <c r="AK29"/>
  <c i="3" r="J30"/>
  <c i="1" r="AG96"/>
  <c r="AN96"/>
  <c i="3" l="1" r="J39"/>
  <c i="1"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<sst xmlns="http://schemas.openxmlformats.org/spreadsheetml/2006/main">
  <si>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</si>
  <si>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</si>
  <si>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</si>
  <si>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</si>
  <si>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{4967a9fa-bcea-4c1e-ad80-6ca439c47a86}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</si>
  <si>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</si>
  <si>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</si>
  <si>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</si>
  <si>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</si>
  <si>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</si>
  <si>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</si>
  <si>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</si>
  <si>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</si>
  <si>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</si>
  <si>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BK_osvet_2019_11_21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</si>
  <si>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</si>
  <si>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</si>
  <si>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Plavební značení na mostech Baťova kanálu - osvětlení - projektová dokumentace</t>
  </si>
  <si>
    <t>KSO:</t>
  </si>
  <si>
    <t>CC-CZ:</t>
  </si>
  <si>
    <t>Místo:</t>
  </si>
  <si>
    <t xml:space="preserve"> </t>
  </si>
  <si>
    <t>Datum:</t>
  </si>
  <si>
    <t>21. 11. 2019</t>
  </si>
  <si>
    <t>Zadavatel:</t>
  </si>
  <si>
    <t>IČ:</t>
  </si>
  <si>
    <t>70890013</t>
  </si>
  <si>
    <t>Povodí Moravy, s.p., Dřevařská 11, 60175 Brno</t>
  </si>
  <si>
    <t>DIČ:</t>
  </si>
  <si>
    <t>CZ70890013</t>
  </si>
  <si>
    <t>Uchazeč:</t>
  </si>
  <si>
    <t>Vyplň údaj</t>
  </si>
  <si>
    <t>Projektant:</t>
  </si>
  <si>
    <t>26475081</t>
  </si>
  <si>
    <t>Sweco Hydroprojekt a.s., Táborská 31, Praha 4</t>
  </si>
  <si>
    <t>CZ26475081</t>
  </si>
  <si>
    <t>True</t>
  </si>
  <si>
    <t>Zpracovatel:</t>
  </si>
  <si>
    <t>Poznámka:</t>
  </si>
  <si>
    <t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 sloupci "Cenová soustava" uveden žádný údaj, nepochází z Cenové soustavy ÚRS. Obchodní názvy výrobků jsou pouze informativní a lze je nahradit._x000d_
CU 2019/II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</si>
  <si>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</si>
  <si>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</si>
  <si>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</si>
  <si>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</si>
  <si>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</si>
  <si>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</si>
  <si>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</si>
  <si>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</si>
  <si>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</si>
  <si>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</si>
  <si>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</si>
  <si>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</si>
  <si>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</si>
  <si>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</si>
  <si>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</si>
  <si>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</si>
  <si>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</si>
  <si>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</si>
  <si>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</si>
  <si>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</si>
  <si>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</si>
  <si>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</si>
  <si>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</si>
  <si>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</si>
  <si>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</si>
  <si>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</si>
  <si>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</si>
  <si>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</si>
  <si>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</si>
  <si>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</si>
  <si>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</si>
  <si>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</si>
  <si>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</si>
  <si>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</si>
  <si>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</si>
  <si>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</si>
  <si>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</si>
  <si>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</si>
  <si>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</si>
  <si>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</si>
  <si>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</si>
  <si>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</si>
  <si>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</si>
  <si>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</si>
  <si>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</si>
  <si>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</si>
  <si>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Plavební značení na mostech - osvětlení</t>
  </si>
  <si>
    <t>STA</t>
  </si>
  <si>
    <t>1</t>
  </si>
  <si>
    <t>{a1a2eb2a-16c4-44b7-b414-c0a1ad201ae3}</t>
  </si>
  <si>
    <t>2</t>
  </si>
  <si>
    <t>02</t>
  </si>
  <si>
    <t>Vedlejší a ostatní náklady</t>
  </si>
  <si>
    <t>{d5b06753-4eb2-4a90-95ed-f91943d34993}</t>
  </si>
  <si>
    <t>KRYCÍ LIST SOUPISU PRACÍ</t>
  </si>
  <si>
    <t>Objekt:</t>
  </si>
  <si>
    <t>01 - Plavební značení na mostech - osvětlení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</si>
  <si>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</si>
  <si>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</si>
  <si>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</si>
  <si>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</si>
  <si>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</si>
  <si>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</si>
  <si>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</si>
  <si>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</si>
  <si>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</si>
  <si>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</si>
  <si>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</si>
  <si>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</si>
  <si>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</si>
  <si>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</si>
  <si>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</si>
  <si>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</si>
  <si>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</si>
  <si>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</si>
  <si>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</si>
  <si>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</si>
  <si>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</si>
  <si>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</si>
  <si>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</si>
  <si>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</si>
  <si>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21-M</t>
  </si>
  <si>
    <t>Elektromontáže</t>
  </si>
  <si>
    <t>K</t>
  </si>
  <si>
    <t>2108000.R1</t>
  </si>
  <si>
    <t xml:space="preserve">Kabel  CYKY 3x4mm2   (dodávka + montáž)</t>
  </si>
  <si>
    <t>m</t>
  </si>
  <si>
    <t>64</t>
  </si>
  <si>
    <t>-193308081</t>
  </si>
  <si>
    <t>VV</t>
  </si>
  <si>
    <t>7"mostů"*30"m/most"</t>
  </si>
  <si>
    <t>2108000.R2</t>
  </si>
  <si>
    <t xml:space="preserve">Kabel  CMSM 3x2,5 (dodávka + montáž), propojení LED svítidla</t>
  </si>
  <si>
    <t>-677857552</t>
  </si>
  <si>
    <t>7 "mostů"*10 "m /most"</t>
  </si>
  <si>
    <t>2108000.R3</t>
  </si>
  <si>
    <t>Montáž solárního panelu</t>
  </si>
  <si>
    <t>kus</t>
  </si>
  <si>
    <t>999959653</t>
  </si>
  <si>
    <t>4</t>
  </si>
  <si>
    <t>R3.1</t>
  </si>
  <si>
    <t>solární panel malý</t>
  </si>
  <si>
    <t>256</t>
  </si>
  <si>
    <t>665527322</t>
  </si>
  <si>
    <t>5</t>
  </si>
  <si>
    <t>R3.2</t>
  </si>
  <si>
    <t>solární panel společný</t>
  </si>
  <si>
    <t>-1883868792</t>
  </si>
  <si>
    <t>6</t>
  </si>
  <si>
    <t>2108000.R4</t>
  </si>
  <si>
    <t>Elektromontáž bateriového modulu</t>
  </si>
  <si>
    <t>665373112</t>
  </si>
  <si>
    <t>7</t>
  </si>
  <si>
    <t>R2.1</t>
  </si>
  <si>
    <t>baterie</t>
  </si>
  <si>
    <t>271709747</t>
  </si>
  <si>
    <t>8</t>
  </si>
  <si>
    <t>R2.2</t>
  </si>
  <si>
    <t>soumrakové čidlo</t>
  </si>
  <si>
    <t>1869352485</t>
  </si>
  <si>
    <t>9</t>
  </si>
  <si>
    <t>R2.3</t>
  </si>
  <si>
    <t>kabel SYKFY 2x2x1mm2*, propojení čidlo regulator, baterie</t>
  </si>
  <si>
    <t>-1558085717</t>
  </si>
  <si>
    <t>10</t>
  </si>
  <si>
    <t>R2.4</t>
  </si>
  <si>
    <t>bateriová skříň, rozvodná, IP 65, min 280x210x130</t>
  </si>
  <si>
    <t>-630962037</t>
  </si>
  <si>
    <t>11</t>
  </si>
  <si>
    <t>2108000.R5</t>
  </si>
  <si>
    <t>Montáž konstrukce osvětlení - mosty na BK bez kabeláže</t>
  </si>
  <si>
    <t>-904149049</t>
  </si>
  <si>
    <t>12</t>
  </si>
  <si>
    <t>2108000.R6</t>
  </si>
  <si>
    <t>Montáž konstrukce osvětlení - mosty na BK s kabeláží a železniční most</t>
  </si>
  <si>
    <t>129579747</t>
  </si>
  <si>
    <t>13</t>
  </si>
  <si>
    <t>2108000.R7</t>
  </si>
  <si>
    <t>Montáž konstrukce osvětlení - mosty na řece Moravě - silniční, železniční</t>
  </si>
  <si>
    <t>-1851536382</t>
  </si>
  <si>
    <t>14</t>
  </si>
  <si>
    <t>2108000.R8</t>
  </si>
  <si>
    <t>Montáž konstrukce osvětlení - mosty na řece Moravě - lávky, hospodářské</t>
  </si>
  <si>
    <t>1145637150</t>
  </si>
  <si>
    <t>2108000.R9</t>
  </si>
  <si>
    <t>Elektromontáž LED reflektoru</t>
  </si>
  <si>
    <t>1107334472</t>
  </si>
  <si>
    <t>16</t>
  </si>
  <si>
    <t>R3</t>
  </si>
  <si>
    <t xml:space="preserve">chránička kabelů plast s vysokou mechanickou odolností  a odolná vůči UV záření, do 20 mm na ramenech, včetně 7 ks pro společný solár</t>
  </si>
  <si>
    <t>1751765221</t>
  </si>
  <si>
    <t>1"m"*72"ks"+0,6"m"*((19*4)+(6*0,6)+(1"ks"))</t>
  </si>
  <si>
    <t>17</t>
  </si>
  <si>
    <t>R4</t>
  </si>
  <si>
    <t xml:space="preserve">elektroinstalační krabice propojovací se svorkovnicí  IP66</t>
  </si>
  <si>
    <t>878571804</t>
  </si>
  <si>
    <t>18</t>
  </si>
  <si>
    <t>R5</t>
  </si>
  <si>
    <t>ukončení kabelů na svorkách el. zařízení</t>
  </si>
  <si>
    <t>146607507</t>
  </si>
  <si>
    <t>19</t>
  </si>
  <si>
    <t>R6</t>
  </si>
  <si>
    <t>LED reflektor s integrovanou baterií včetně kabeláže</t>
  </si>
  <si>
    <t>-2011443015</t>
  </si>
  <si>
    <t>30"mostů"*4</t>
  </si>
  <si>
    <t>20</t>
  </si>
  <si>
    <t>R7</t>
  </si>
  <si>
    <t>LED reflektor standard</t>
  </si>
  <si>
    <t>-557639999</t>
  </si>
  <si>
    <t>7"mostů"*4</t>
  </si>
  <si>
    <t>R8</t>
  </si>
  <si>
    <t>regulátor</t>
  </si>
  <si>
    <t>-1797741262</t>
  </si>
  <si>
    <t>22</t>
  </si>
  <si>
    <t>R9</t>
  </si>
  <si>
    <t>rameno TR 40 mm, dl 1 m, včetně dílenského opracování a povrchové úpravy, mosty Morava</t>
  </si>
  <si>
    <t>-652167132</t>
  </si>
  <si>
    <t>18*4</t>
  </si>
  <si>
    <t>23</t>
  </si>
  <si>
    <t>R10</t>
  </si>
  <si>
    <t>rameno TR 40 mm, dl 0,6 m, včetně dílenského opracování a povrchové úpravy, včetně 6 ks pro společný solár</t>
  </si>
  <si>
    <t>994571053</t>
  </si>
  <si>
    <t>(18*4)+(1*6)+(1*3)</t>
  </si>
  <si>
    <t>24</t>
  </si>
  <si>
    <t>R19</t>
  </si>
  <si>
    <t>rameno TR 40 mm, dl 0,9 m, včetně dílenského opracování a povrchové úpravy</t>
  </si>
  <si>
    <t>-1973813832</t>
  </si>
  <si>
    <t>25</t>
  </si>
  <si>
    <t>R11</t>
  </si>
  <si>
    <t>nosný sloupek s TR 60</t>
  </si>
  <si>
    <t>-1873724479</t>
  </si>
  <si>
    <t xml:space="preserve">14,84 "mb"         "viz Výkaz výměr</t>
  </si>
  <si>
    <t>26</t>
  </si>
  <si>
    <t>R12</t>
  </si>
  <si>
    <t>plech 100 x 100 mm, tl. 3 mm, plocha 0,01 m2/znak, včetně dílenského opracování a povrchové úpravy…</t>
  </si>
  <si>
    <t>-32342343</t>
  </si>
  <si>
    <t xml:space="preserve">(19*4+18*4)-4                "všechny mosty bez 4 ks světel na magnetech</t>
  </si>
  <si>
    <t>27</t>
  </si>
  <si>
    <t>R13</t>
  </si>
  <si>
    <t xml:space="preserve">plech 250 x 250 mm, tl. 3 mm, plocha 0,0625 m2/znak, včetně dílenského opracování a povrchové úpravy </t>
  </si>
  <si>
    <t>-1672655020</t>
  </si>
  <si>
    <t xml:space="preserve">4   "osvětlení na magnetech</t>
  </si>
  <si>
    <t>28</t>
  </si>
  <si>
    <t>R14</t>
  </si>
  <si>
    <t>magnet s vnitřním závitem 8 mm, 50 mm, síla min 100 kg</t>
  </si>
  <si>
    <t>-1995825523</t>
  </si>
  <si>
    <t>16"ks"</t>
  </si>
  <si>
    <t>29</t>
  </si>
  <si>
    <t>R15</t>
  </si>
  <si>
    <t>matice M8</t>
  </si>
  <si>
    <t>-831367133</t>
  </si>
  <si>
    <t xml:space="preserve">1276"ks"     "viz Výkaz výměr</t>
  </si>
  <si>
    <t>30</t>
  </si>
  <si>
    <t>R16</t>
  </si>
  <si>
    <t xml:space="preserve">výztuhy - plech tl. 4 mm, 0,005 m2/znak, včetně dílenského opracování a povrchové úpravy </t>
  </si>
  <si>
    <t>-937482009</t>
  </si>
  <si>
    <t xml:space="preserve">72+76    "ramen znaků"</t>
  </si>
  <si>
    <t>31</t>
  </si>
  <si>
    <t>R20</t>
  </si>
  <si>
    <t xml:space="preserve">výztuhy - plech tl. 4 mm, 0,01 m2/rameno, včetně dílenského opracování a povrchové úpravy </t>
  </si>
  <si>
    <t>691370470</t>
  </si>
  <si>
    <t>7 "ramen solárů"</t>
  </si>
  <si>
    <t>32</t>
  </si>
  <si>
    <t>R17</t>
  </si>
  <si>
    <t>trubka elektroinstalační PVC tuhá průměr do 40mm včetně úchytek</t>
  </si>
  <si>
    <t>1635966020</t>
  </si>
  <si>
    <t>7 "mostů"*30"m/most"</t>
  </si>
  <si>
    <t>33</t>
  </si>
  <si>
    <t>R18</t>
  </si>
  <si>
    <t>pomocný a podružný materiál pro uchycení kabeláže</t>
  </si>
  <si>
    <t>kpl</t>
  </si>
  <si>
    <t>675868835</t>
  </si>
  <si>
    <t xml:space="preserve">7"kpl"   "mosty s kabeláží - 7 mostů</t>
  </si>
  <si>
    <t>34</t>
  </si>
  <si>
    <t>R21</t>
  </si>
  <si>
    <t>prut 8 mm</t>
  </si>
  <si>
    <t>t</t>
  </si>
  <si>
    <t>-389322185</t>
  </si>
  <si>
    <t xml:space="preserve">66,07 "mb"*0,395"kg/m"/1000     "viz Výkaz výměr</t>
  </si>
  <si>
    <t>35</t>
  </si>
  <si>
    <t>R22</t>
  </si>
  <si>
    <t>L 40x25x4</t>
  </si>
  <si>
    <t>-310660765</t>
  </si>
  <si>
    <t xml:space="preserve">37,52 "mb"*1,93"kg/m"/1000     "viz Výkaz výměr</t>
  </si>
  <si>
    <t>36</t>
  </si>
  <si>
    <t>R23</t>
  </si>
  <si>
    <t>L 40x40x4</t>
  </si>
  <si>
    <t>1466606909</t>
  </si>
  <si>
    <t xml:space="preserve">0,98 "mb"*2,5"kg/m"/1000       "viz Výkaz výztuže</t>
  </si>
  <si>
    <t>02 -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</si>
  <si>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</si>
  <si>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</si>
  <si>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</si>
  <si>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</si>
  <si>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</si>
  <si>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</si>
  <si>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</si>
  <si>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</si>
  <si>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</si>
  <si>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012103000</t>
  </si>
  <si>
    <t>Průzkumné, geodetické práce</t>
  </si>
  <si>
    <t>1024</t>
  </si>
  <si>
    <t>-1447158384</t>
  </si>
  <si>
    <t>013254000</t>
  </si>
  <si>
    <t>Dokumentace skutečného provedení stavby</t>
  </si>
  <si>
    <t>-1783282953</t>
  </si>
  <si>
    <t>P</t>
  </si>
  <si>
    <t>Poznámka k položce:_x000d_
Dokumentace skutečného provedení včetně provedení katalogu (foto) osvětlení na mostech dle území provozů PM 1x Veselí n.Mor, 1x Uh. Hradiště, 1x Zlín - v tištěné samostatně a elektronické podobě</t>
  </si>
  <si>
    <t>VRN3</t>
  </si>
  <si>
    <t>Zařízení staveniště</t>
  </si>
  <si>
    <t>030001000</t>
  </si>
  <si>
    <t>1738156131</t>
  </si>
  <si>
    <t>VRN4</t>
  </si>
  <si>
    <t>Inženýrská činnost</t>
  </si>
  <si>
    <t>040001000</t>
  </si>
  <si>
    <t>607656434</t>
  </si>
  <si>
    <t>Poznámka k položce:_x000d_
Zajištění plnění povinností dle zákona č. 309_2006 Sb.</t>
  </si>
  <si>
    <t>044002000</t>
  </si>
  <si>
    <t xml:space="preserve">Revize elektro </t>
  </si>
  <si>
    <t>hod</t>
  </si>
  <si>
    <t>-1080241016</t>
  </si>
  <si>
    <t>VRN6</t>
  </si>
  <si>
    <t>Územní vlivy</t>
  </si>
  <si>
    <t>060001000</t>
  </si>
  <si>
    <t>438413914</t>
  </si>
  <si>
    <t>Poznámka k položce:_x000d_
Zabezpečovací prvky – závěsy, plošina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</si>
</sst>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26</v>
      </c>
      <c r="AR10" s="19"/>
      <c r="BE10" s="28"/>
      <c r="BS10" s="16" t="s">
        <v>6</v>
      </c>
    </row>
    <row r="11" s="1" customFormat="1" ht="18.48" customHeight="1">
      <c r="B11" s="19"/>
      <c r="E11" s="24" t="s">
        <v>27</v>
      </c>
      <c r="AK11" s="29" t="s">
        <v>28</v>
      </c>
      <c r="AN11" s="24" t="s">
        <v>29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30</v>
      </c>
      <c r="AK13" s="29" t="s">
        <v>25</v>
      </c>
      <c r="AN13" s="31" t="s">
        <v>31</v>
      </c>
      <c r="AR13" s="19"/>
      <c r="BE13" s="28"/>
      <c r="BS13" s="16" t="s">
        <v>6</v>
      </c>
    </row>
    <row r="14">
      <c r="B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N14" s="31" t="s">
        <v>31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32</v>
      </c>
      <c r="AK16" s="29" t="s">
        <v>25</v>
      </c>
      <c r="AN16" s="24" t="s">
        <v>33</v>
      </c>
      <c r="AR16" s="19"/>
      <c r="BE16" s="28"/>
      <c r="BS16" s="16" t="s">
        <v>3</v>
      </c>
    </row>
    <row r="17" s="1" customFormat="1" ht="18.48" customHeight="1">
      <c r="B17" s="19"/>
      <c r="E17" s="24" t="s">
        <v>34</v>
      </c>
      <c r="AK17" s="29" t="s">
        <v>28</v>
      </c>
      <c r="AN17" s="24" t="s">
        <v>35</v>
      </c>
      <c r="AR17" s="19"/>
      <c r="BE17" s="28"/>
      <c r="BS17" s="16" t="s">
        <v>36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37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21</v>
      </c>
      <c r="AK20" s="29" t="s">
        <v>28</v>
      </c>
      <c r="AN20" s="24" t="s">
        <v>1</v>
      </c>
      <c r="AR20" s="19"/>
      <c r="BE20" s="28"/>
      <c r="BS20" s="16" t="s">
        <v>36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38</v>
      </c>
      <c r="AR22" s="19"/>
      <c r="BE22" s="28"/>
    </row>
    <row r="23" s="1" customFormat="1" ht="59.25" customHeight="1">
      <c r="B23" s="19"/>
      <c r="E23" s="33" t="s">
        <v>39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41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42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43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44</v>
      </c>
      <c r="E29" s="3"/>
      <c r="F29" s="29" t="s">
        <v>45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46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47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48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49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50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51</v>
      </c>
      <c r="U35" s="47"/>
      <c r="V35" s="47"/>
      <c r="W35" s="47"/>
      <c r="X35" s="49" t="s">
        <v>52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53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54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55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56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55</v>
      </c>
      <c r="AI60" s="38"/>
      <c r="AJ60" s="38"/>
      <c r="AK60" s="38"/>
      <c r="AL60" s="38"/>
      <c r="AM60" s="55" t="s">
        <v>56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57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58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55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56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55</v>
      </c>
      <c r="AI75" s="38"/>
      <c r="AJ75" s="38"/>
      <c r="AK75" s="38"/>
      <c r="AL75" s="38"/>
      <c r="AM75" s="55" t="s">
        <v>56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59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BK_osvet_2019_11_21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Plavební značení na mostech Baťova kanálu - osvětlení - projektová dokumentace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21. 11. 2019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25.6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Povodí Moravy, s.p., Dřevařská 11, 60175 Brno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32</v>
      </c>
      <c r="AJ89" s="35"/>
      <c r="AK89" s="35"/>
      <c r="AL89" s="35"/>
      <c r="AM89" s="67" t="str">
        <f>IF(E17="","",E17)</f>
        <v>Sweco Hydroprojekt a.s., Táborská 31, Praha 4</v>
      </c>
      <c r="AN89" s="4"/>
      <c r="AO89" s="4"/>
      <c r="AP89" s="4"/>
      <c r="AQ89" s="35"/>
      <c r="AR89" s="36"/>
      <c r="AS89" s="68" t="s">
        <v>60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30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37</v>
      </c>
      <c r="AJ90" s="35"/>
      <c r="AK90" s="35"/>
      <c r="AL90" s="35"/>
      <c r="AM90" s="67" t="str">
        <f>IF(E20="","",E20)</f>
        <v xml:space="preserve"> 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61</v>
      </c>
      <c r="D92" s="77"/>
      <c r="E92" s="77"/>
      <c r="F92" s="77"/>
      <c r="G92" s="77"/>
      <c r="H92" s="78"/>
      <c r="I92" s="79" t="s">
        <v>62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63</v>
      </c>
      <c r="AH92" s="77"/>
      <c r="AI92" s="77"/>
      <c r="AJ92" s="77"/>
      <c r="AK92" s="77"/>
      <c r="AL92" s="77"/>
      <c r="AM92" s="77"/>
      <c r="AN92" s="79" t="s">
        <v>64</v>
      </c>
      <c r="AO92" s="77"/>
      <c r="AP92" s="81"/>
      <c r="AQ92" s="82" t="s">
        <v>65</v>
      </c>
      <c r="AR92" s="36"/>
      <c r="AS92" s="83" t="s">
        <v>66</v>
      </c>
      <c r="AT92" s="84" t="s">
        <v>67</v>
      </c>
      <c r="AU92" s="84" t="s">
        <v>68</v>
      </c>
      <c r="AV92" s="84" t="s">
        <v>69</v>
      </c>
      <c r="AW92" s="84" t="s">
        <v>70</v>
      </c>
      <c r="AX92" s="84" t="s">
        <v>71</v>
      </c>
      <c r="AY92" s="84" t="s">
        <v>72</v>
      </c>
      <c r="AZ92" s="84" t="s">
        <v>73</v>
      </c>
      <c r="BA92" s="84" t="s">
        <v>74</v>
      </c>
      <c r="BB92" s="84" t="s">
        <v>75</v>
      </c>
      <c r="BC92" s="84" t="s">
        <v>76</v>
      </c>
      <c r="BD92" s="85" t="s">
        <v>77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78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ROUND(SUM(AG95:AG96),2)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ROUND(SUM(AS95:AS96),2)</f>
        <v>0</v>
      </c>
      <c r="AT94" s="96">
        <f>ROUND(SUM(AV94:AW94),2)</f>
        <v>0</v>
      </c>
      <c r="AU94" s="97">
        <f>ROUND(SUM(AU95:AU96),5)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ROUND(SUM(AZ95:AZ96),2)</f>
        <v>0</v>
      </c>
      <c r="BA94" s="96">
        <f>ROUND(SUM(BA95:BA96),2)</f>
        <v>0</v>
      </c>
      <c r="BB94" s="96">
        <f>ROUND(SUM(BB95:BB96),2)</f>
        <v>0</v>
      </c>
      <c r="BC94" s="96">
        <f>ROUND(SUM(BC95:BC96),2)</f>
        <v>0</v>
      </c>
      <c r="BD94" s="98">
        <f>ROUND(SUM(BD95:BD96),2)</f>
        <v>0</v>
      </c>
      <c r="BE94" s="6"/>
      <c r="BS94" s="99" t="s">
        <v>79</v>
      </c>
      <c r="BT94" s="99" t="s">
        <v>80</v>
      </c>
      <c r="BU94" s="100" t="s">
        <v>81</v>
      </c>
      <c r="BV94" s="99" t="s">
        <v>82</v>
      </c>
      <c r="BW94" s="99" t="s">
        <v>4</v>
      </c>
      <c r="BX94" s="99" t="s">
        <v>83</v>
      </c>
      <c r="CL94" s="99" t="s">
        <v>1</v>
      </c>
    </row>
    <row r="95" s="7" customFormat="1" ht="24.75" customHeight="1">
      <c r="A95" s="101" t="s">
        <v>84</v>
      </c>
      <c r="B95" s="102"/>
      <c r="C95" s="103"/>
      <c r="D95" s="104" t="s">
        <v>85</v>
      </c>
      <c r="E95" s="104"/>
      <c r="F95" s="104"/>
      <c r="G95" s="104"/>
      <c r="H95" s="104"/>
      <c r="I95" s="105"/>
      <c r="J95" s="104" t="s">
        <v>86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'01 - Plavební značení na ...'!J30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87</v>
      </c>
      <c r="AR95" s="102"/>
      <c r="AS95" s="108">
        <v>0</v>
      </c>
      <c r="AT95" s="109">
        <f>ROUND(SUM(AV95:AW95),2)</f>
        <v>0</v>
      </c>
      <c r="AU95" s="110">
        <f>'01 - Plavební značení na ...'!P118</f>
        <v>0</v>
      </c>
      <c r="AV95" s="109">
        <f>'01 - Plavební značení na ...'!J33</f>
        <v>0</v>
      </c>
      <c r="AW95" s="109">
        <f>'01 - Plavební značení na ...'!J34</f>
        <v>0</v>
      </c>
      <c r="AX95" s="109">
        <f>'01 - Plavební značení na ...'!J35</f>
        <v>0</v>
      </c>
      <c r="AY95" s="109">
        <f>'01 - Plavební značení na ...'!J36</f>
        <v>0</v>
      </c>
      <c r="AZ95" s="109">
        <f>'01 - Plavební značení na ...'!F33</f>
        <v>0</v>
      </c>
      <c r="BA95" s="109">
        <f>'01 - Plavební značení na ...'!F34</f>
        <v>0</v>
      </c>
      <c r="BB95" s="109">
        <f>'01 - Plavební značení na ...'!F35</f>
        <v>0</v>
      </c>
      <c r="BC95" s="109">
        <f>'01 - Plavební značení na ...'!F36</f>
        <v>0</v>
      </c>
      <c r="BD95" s="111">
        <f>'01 - Plavební značení na ...'!F37</f>
        <v>0</v>
      </c>
      <c r="BE95" s="7"/>
      <c r="BT95" s="112" t="s">
        <v>88</v>
      </c>
      <c r="BV95" s="112" t="s">
        <v>82</v>
      </c>
      <c r="BW95" s="112" t="s">
        <v>89</v>
      </c>
      <c r="BX95" s="112" t="s">
        <v>4</v>
      </c>
      <c r="CL95" s="112" t="s">
        <v>1</v>
      </c>
      <c r="CM95" s="112" t="s">
        <v>90</v>
      </c>
    </row>
    <row r="96" s="7" customFormat="1" ht="16.5" customHeight="1">
      <c r="A96" s="101" t="s">
        <v>84</v>
      </c>
      <c r="B96" s="102"/>
      <c r="C96" s="103"/>
      <c r="D96" s="104" t="s">
        <v>91</v>
      </c>
      <c r="E96" s="104"/>
      <c r="F96" s="104"/>
      <c r="G96" s="104"/>
      <c r="H96" s="104"/>
      <c r="I96" s="105"/>
      <c r="J96" s="104" t="s">
        <v>92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6">
        <f>'02 - Vedlejší a ostatní n...'!J30</f>
        <v>0</v>
      </c>
      <c r="AH96" s="105"/>
      <c r="AI96" s="105"/>
      <c r="AJ96" s="105"/>
      <c r="AK96" s="105"/>
      <c r="AL96" s="105"/>
      <c r="AM96" s="105"/>
      <c r="AN96" s="106">
        <f>SUM(AG96,AT96)</f>
        <v>0</v>
      </c>
      <c r="AO96" s="105"/>
      <c r="AP96" s="105"/>
      <c r="AQ96" s="107" t="s">
        <v>87</v>
      </c>
      <c r="AR96" s="102"/>
      <c r="AS96" s="113">
        <v>0</v>
      </c>
      <c r="AT96" s="114">
        <f>ROUND(SUM(AV96:AW96),2)</f>
        <v>0</v>
      </c>
      <c r="AU96" s="115">
        <f>'02 - Vedlejší a ostatní n...'!P121</f>
        <v>0</v>
      </c>
      <c r="AV96" s="114">
        <f>'02 - Vedlejší a ostatní n...'!J33</f>
        <v>0</v>
      </c>
      <c r="AW96" s="114">
        <f>'02 - Vedlejší a ostatní n...'!J34</f>
        <v>0</v>
      </c>
      <c r="AX96" s="114">
        <f>'02 - Vedlejší a ostatní n...'!J35</f>
        <v>0</v>
      </c>
      <c r="AY96" s="114">
        <f>'02 - Vedlejší a ostatní n...'!J36</f>
        <v>0</v>
      </c>
      <c r="AZ96" s="114">
        <f>'02 - Vedlejší a ostatní n...'!F33</f>
        <v>0</v>
      </c>
      <c r="BA96" s="114">
        <f>'02 - Vedlejší a ostatní n...'!F34</f>
        <v>0</v>
      </c>
      <c r="BB96" s="114">
        <f>'02 - Vedlejší a ostatní n...'!F35</f>
        <v>0</v>
      </c>
      <c r="BC96" s="114">
        <f>'02 - Vedlejší a ostatní n...'!F36</f>
        <v>0</v>
      </c>
      <c r="BD96" s="116">
        <f>'02 - Vedlejší a ostatní n...'!F37</f>
        <v>0</v>
      </c>
      <c r="BE96" s="7"/>
      <c r="BT96" s="112" t="s">
        <v>88</v>
      </c>
      <c r="BV96" s="112" t="s">
        <v>82</v>
      </c>
      <c r="BW96" s="112" t="s">
        <v>93</v>
      </c>
      <c r="BX96" s="112" t="s">
        <v>4</v>
      </c>
      <c r="CL96" s="112" t="s">
        <v>1</v>
      </c>
      <c r="CM96" s="112" t="s">
        <v>90</v>
      </c>
    </row>
    <row r="97" s="2" customFormat="1" ht="30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36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Plavební značení na ...'!C2" display="/"/>
    <hyperlink ref="A96" location="'02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7"/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18"/>
      <c r="J3" s="18"/>
      <c r="K3" s="18"/>
      <c r="L3" s="19"/>
      <c r="AT3" s="16" t="s">
        <v>90</v>
      </c>
    </row>
    <row r="4" hidden="1" s="1" customFormat="1" ht="24.96" customHeight="1">
      <c r="B4" s="19"/>
      <c r="D4" s="20" t="s">
        <v>94</v>
      </c>
      <c r="I4" s="117"/>
      <c r="L4" s="19"/>
      <c r="M4" s="119" t="s">
        <v>10</v>
      </c>
      <c r="AT4" s="16" t="s">
        <v>3</v>
      </c>
    </row>
    <row r="5" hidden="1" s="1" customFormat="1" ht="6.96" customHeight="1">
      <c r="B5" s="19"/>
      <c r="I5" s="117"/>
      <c r="L5" s="19"/>
    </row>
    <row r="6" hidden="1" s="1" customFormat="1" ht="12" customHeight="1">
      <c r="B6" s="19"/>
      <c r="D6" s="29" t="s">
        <v>16</v>
      </c>
      <c r="I6" s="117"/>
      <c r="L6" s="19"/>
    </row>
    <row r="7" hidden="1" s="1" customFormat="1" ht="23.25" customHeight="1">
      <c r="B7" s="19"/>
      <c r="E7" s="120" t="str">
        <f>'Rekapitulace stavby'!K6</f>
        <v>Plavební značení na mostech Baťova kanálu - osvětlení - projektová dokumentace</v>
      </c>
      <c r="F7" s="29"/>
      <c r="G7" s="29"/>
      <c r="H7" s="29"/>
      <c r="I7" s="117"/>
      <c r="L7" s="19"/>
    </row>
    <row r="8" hidden="1" s="2" customFormat="1" ht="12" customHeight="1">
      <c r="A8" s="35"/>
      <c r="B8" s="36"/>
      <c r="C8" s="35"/>
      <c r="D8" s="29" t="s">
        <v>95</v>
      </c>
      <c r="E8" s="35"/>
      <c r="F8" s="35"/>
      <c r="G8" s="35"/>
      <c r="H8" s="35"/>
      <c r="I8" s="121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96</v>
      </c>
      <c r="F9" s="35"/>
      <c r="G9" s="35"/>
      <c r="H9" s="35"/>
      <c r="I9" s="12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12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122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122" t="s">
        <v>22</v>
      </c>
      <c r="J12" s="66" t="str">
        <f>'Rekapitulace stavby'!AN8</f>
        <v>21. 11. 2019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121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122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122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121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122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122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121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122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122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121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122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122" t="s">
        <v>28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121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38</v>
      </c>
      <c r="E26" s="35"/>
      <c r="F26" s="35"/>
      <c r="G26" s="35"/>
      <c r="H26" s="35"/>
      <c r="I26" s="121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23"/>
      <c r="B27" s="124"/>
      <c r="C27" s="123"/>
      <c r="D27" s="123"/>
      <c r="E27" s="33" t="s">
        <v>1</v>
      </c>
      <c r="F27" s="33"/>
      <c r="G27" s="33"/>
      <c r="H27" s="33"/>
      <c r="I27" s="125"/>
      <c r="J27" s="123"/>
      <c r="K27" s="123"/>
      <c r="L27" s="126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12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12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8" t="s">
        <v>40</v>
      </c>
      <c r="E30" s="35"/>
      <c r="F30" s="35"/>
      <c r="G30" s="35"/>
      <c r="H30" s="35"/>
      <c r="I30" s="121"/>
      <c r="J30" s="93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12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129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30" t="s">
        <v>44</v>
      </c>
      <c r="E33" s="29" t="s">
        <v>45</v>
      </c>
      <c r="F33" s="131">
        <f>ROUND((SUM(BE118:BE175)),  2)</f>
        <v>0</v>
      </c>
      <c r="G33" s="35"/>
      <c r="H33" s="35"/>
      <c r="I33" s="132">
        <v>0.20999999999999999</v>
      </c>
      <c r="J33" s="131">
        <f>ROUND(((SUM(BE118:BE175))*I33),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31">
        <f>ROUND((SUM(BF118:BF175)),  2)</f>
        <v>0</v>
      </c>
      <c r="G34" s="35"/>
      <c r="H34" s="35"/>
      <c r="I34" s="132">
        <v>0.14999999999999999</v>
      </c>
      <c r="J34" s="131">
        <f>ROUND(((SUM(BF118:BF175))*I34),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31">
        <f>ROUND((SUM(BG118:BG175)),  2)</f>
        <v>0</v>
      </c>
      <c r="G35" s="35"/>
      <c r="H35" s="35"/>
      <c r="I35" s="132">
        <v>0.20999999999999999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31">
        <f>ROUND((SUM(BH118:BH175)),  2)</f>
        <v>0</v>
      </c>
      <c r="G36" s="35"/>
      <c r="H36" s="35"/>
      <c r="I36" s="132">
        <v>0.14999999999999999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31">
        <f>ROUND((SUM(BI118:BI175)),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121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33"/>
      <c r="D39" s="134" t="s">
        <v>50</v>
      </c>
      <c r="E39" s="78"/>
      <c r="F39" s="78"/>
      <c r="G39" s="135" t="s">
        <v>51</v>
      </c>
      <c r="H39" s="136" t="s">
        <v>52</v>
      </c>
      <c r="I39" s="137"/>
      <c r="J39" s="138">
        <f>SUM(J30:J37)</f>
        <v>0</v>
      </c>
      <c r="K39" s="139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12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I41" s="117"/>
      <c r="L41" s="19"/>
    </row>
    <row r="42" hidden="1" s="1" customFormat="1" ht="14.4" customHeight="1">
      <c r="B42" s="19"/>
      <c r="I42" s="117"/>
      <c r="L42" s="19"/>
    </row>
    <row r="43" hidden="1" s="1" customFormat="1" ht="14.4" customHeight="1">
      <c r="B43" s="19"/>
      <c r="I43" s="117"/>
      <c r="L43" s="19"/>
    </row>
    <row r="44" hidden="1" s="1" customFormat="1" ht="14.4" customHeight="1">
      <c r="B44" s="19"/>
      <c r="I44" s="117"/>
      <c r="L44" s="19"/>
    </row>
    <row r="45" hidden="1" s="1" customFormat="1" ht="14.4" customHeight="1">
      <c r="B45" s="19"/>
      <c r="I45" s="117"/>
      <c r="L45" s="19"/>
    </row>
    <row r="46" hidden="1" s="1" customFormat="1" ht="14.4" customHeight="1">
      <c r="B46" s="19"/>
      <c r="I46" s="117"/>
      <c r="L46" s="19"/>
    </row>
    <row r="47" hidden="1" s="1" customFormat="1" ht="14.4" customHeight="1">
      <c r="B47" s="19"/>
      <c r="I47" s="117"/>
      <c r="L47" s="19"/>
    </row>
    <row r="48" hidden="1" s="1" customFormat="1" ht="14.4" customHeight="1">
      <c r="B48" s="19"/>
      <c r="I48" s="117"/>
      <c r="L48" s="19"/>
    </row>
    <row r="49" hidden="1" s="1" customFormat="1" ht="14.4" customHeight="1">
      <c r="B49" s="19"/>
      <c r="I49" s="117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140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41" t="s">
        <v>56</v>
      </c>
      <c r="G61" s="55" t="s">
        <v>55</v>
      </c>
      <c r="H61" s="38"/>
      <c r="I61" s="142"/>
      <c r="J61" s="143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144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41" t="s">
        <v>56</v>
      </c>
      <c r="G76" s="55" t="s">
        <v>55</v>
      </c>
      <c r="H76" s="38"/>
      <c r="I76" s="142"/>
      <c r="J76" s="143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145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146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97</v>
      </c>
      <c r="D82" s="35"/>
      <c r="E82" s="35"/>
      <c r="F82" s="35"/>
      <c r="G82" s="35"/>
      <c r="H82" s="35"/>
      <c r="I82" s="121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121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121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3.25" customHeight="1">
      <c r="A85" s="35"/>
      <c r="B85" s="36"/>
      <c r="C85" s="35"/>
      <c r="D85" s="35"/>
      <c r="E85" s="120" t="str">
        <f>E7</f>
        <v>Plavební značení na mostech Baťova kanálu - osvětlení - projektová dokumentace</v>
      </c>
      <c r="F85" s="29"/>
      <c r="G85" s="29"/>
      <c r="H85" s="29"/>
      <c r="I85" s="121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95</v>
      </c>
      <c r="D86" s="35"/>
      <c r="E86" s="35"/>
      <c r="F86" s="35"/>
      <c r="G86" s="35"/>
      <c r="H86" s="35"/>
      <c r="I86" s="121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01 - Plavební značení na mostech - osvětlení</v>
      </c>
      <c r="F87" s="35"/>
      <c r="G87" s="35"/>
      <c r="H87" s="35"/>
      <c r="I87" s="121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121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122" t="s">
        <v>22</v>
      </c>
      <c r="J89" s="66" t="str">
        <f>IF(J12="","",J12)</f>
        <v>21. 11. 2019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121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54.45" customHeight="1">
      <c r="A91" s="35"/>
      <c r="B91" s="36"/>
      <c r="C91" s="29" t="s">
        <v>24</v>
      </c>
      <c r="D91" s="35"/>
      <c r="E91" s="35"/>
      <c r="F91" s="24" t="str">
        <f>E15</f>
        <v>Povodí Moravy, s.p., Dřevařská 11, 60175 Brno</v>
      </c>
      <c r="G91" s="35"/>
      <c r="H91" s="35"/>
      <c r="I91" s="122" t="s">
        <v>32</v>
      </c>
      <c r="J91" s="33" t="str">
        <f>E21</f>
        <v>Sweco Hydroprojekt a.s., Táborská 31, Praha 4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122" t="s">
        <v>37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121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47" t="s">
        <v>98</v>
      </c>
      <c r="D94" s="133"/>
      <c r="E94" s="133"/>
      <c r="F94" s="133"/>
      <c r="G94" s="133"/>
      <c r="H94" s="133"/>
      <c r="I94" s="148"/>
      <c r="J94" s="149" t="s">
        <v>99</v>
      </c>
      <c r="K94" s="133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121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50" t="s">
        <v>100</v>
      </c>
      <c r="D96" s="35"/>
      <c r="E96" s="35"/>
      <c r="F96" s="35"/>
      <c r="G96" s="35"/>
      <c r="H96" s="35"/>
      <c r="I96" s="121"/>
      <c r="J96" s="93">
        <f>J118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101</v>
      </c>
    </row>
    <row r="97" hidden="1" s="9" customFormat="1" ht="24.96" customHeight="1">
      <c r="A97" s="9"/>
      <c r="B97" s="151"/>
      <c r="C97" s="9"/>
      <c r="D97" s="152" t="s">
        <v>102</v>
      </c>
      <c r="E97" s="153"/>
      <c r="F97" s="153"/>
      <c r="G97" s="153"/>
      <c r="H97" s="153"/>
      <c r="I97" s="154"/>
      <c r="J97" s="155">
        <f>J119</f>
        <v>0</v>
      </c>
      <c r="K97" s="9"/>
      <c r="L97" s="15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56"/>
      <c r="C98" s="10"/>
      <c r="D98" s="157" t="s">
        <v>103</v>
      </c>
      <c r="E98" s="158"/>
      <c r="F98" s="158"/>
      <c r="G98" s="158"/>
      <c r="H98" s="158"/>
      <c r="I98" s="159"/>
      <c r="J98" s="160">
        <f>J120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5"/>
      <c r="B99" s="36"/>
      <c r="C99" s="35"/>
      <c r="D99" s="35"/>
      <c r="E99" s="35"/>
      <c r="F99" s="35"/>
      <c r="G99" s="35"/>
      <c r="H99" s="35"/>
      <c r="I99" s="121"/>
      <c r="J99" s="35"/>
      <c r="K99" s="35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57"/>
      <c r="C100" s="58"/>
      <c r="D100" s="58"/>
      <c r="E100" s="58"/>
      <c r="F100" s="58"/>
      <c r="G100" s="58"/>
      <c r="H100" s="58"/>
      <c r="I100" s="145"/>
      <c r="J100" s="58"/>
      <c r="K100" s="58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59"/>
      <c r="C104" s="60"/>
      <c r="D104" s="60"/>
      <c r="E104" s="60"/>
      <c r="F104" s="60"/>
      <c r="G104" s="60"/>
      <c r="H104" s="60"/>
      <c r="I104" s="146"/>
      <c r="J104" s="60"/>
      <c r="K104" s="60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104</v>
      </c>
      <c r="D105" s="35"/>
      <c r="E105" s="35"/>
      <c r="F105" s="35"/>
      <c r="G105" s="35"/>
      <c r="H105" s="35"/>
      <c r="I105" s="121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5"/>
      <c r="D106" s="35"/>
      <c r="E106" s="35"/>
      <c r="F106" s="35"/>
      <c r="G106" s="35"/>
      <c r="H106" s="35"/>
      <c r="I106" s="121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5"/>
      <c r="E107" s="35"/>
      <c r="F107" s="35"/>
      <c r="G107" s="35"/>
      <c r="H107" s="35"/>
      <c r="I107" s="121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3.25" customHeight="1">
      <c r="A108" s="35"/>
      <c r="B108" s="36"/>
      <c r="C108" s="35"/>
      <c r="D108" s="35"/>
      <c r="E108" s="120" t="str">
        <f>E7</f>
        <v>Plavební značení na mostech Baťova kanálu - osvětlení - projektová dokumentace</v>
      </c>
      <c r="F108" s="29"/>
      <c r="G108" s="29"/>
      <c r="H108" s="29"/>
      <c r="I108" s="121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95</v>
      </c>
      <c r="D109" s="35"/>
      <c r="E109" s="35"/>
      <c r="F109" s="35"/>
      <c r="G109" s="35"/>
      <c r="H109" s="35"/>
      <c r="I109" s="121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5"/>
      <c r="D110" s="35"/>
      <c r="E110" s="64" t="str">
        <f>E9</f>
        <v>01 - Plavební značení na mostech - osvětlení</v>
      </c>
      <c r="F110" s="35"/>
      <c r="G110" s="35"/>
      <c r="H110" s="35"/>
      <c r="I110" s="121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5"/>
      <c r="D111" s="35"/>
      <c r="E111" s="35"/>
      <c r="F111" s="35"/>
      <c r="G111" s="35"/>
      <c r="H111" s="35"/>
      <c r="I111" s="121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5"/>
      <c r="E112" s="35"/>
      <c r="F112" s="24" t="str">
        <f>F12</f>
        <v xml:space="preserve"> </v>
      </c>
      <c r="G112" s="35"/>
      <c r="H112" s="35"/>
      <c r="I112" s="122" t="s">
        <v>22</v>
      </c>
      <c r="J112" s="66" t="str">
        <f>IF(J12="","",J12)</f>
        <v>21. 11. 2019</v>
      </c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5"/>
      <c r="D113" s="35"/>
      <c r="E113" s="35"/>
      <c r="F113" s="35"/>
      <c r="G113" s="35"/>
      <c r="H113" s="35"/>
      <c r="I113" s="121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54.45" customHeight="1">
      <c r="A114" s="35"/>
      <c r="B114" s="36"/>
      <c r="C114" s="29" t="s">
        <v>24</v>
      </c>
      <c r="D114" s="35"/>
      <c r="E114" s="35"/>
      <c r="F114" s="24" t="str">
        <f>E15</f>
        <v>Povodí Moravy, s.p., Dřevařská 11, 60175 Brno</v>
      </c>
      <c r="G114" s="35"/>
      <c r="H114" s="35"/>
      <c r="I114" s="122" t="s">
        <v>32</v>
      </c>
      <c r="J114" s="33" t="str">
        <f>E21</f>
        <v>Sweco Hydroprojekt a.s., Táborská 31, Praha 4</v>
      </c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30</v>
      </c>
      <c r="D115" s="35"/>
      <c r="E115" s="35"/>
      <c r="F115" s="24" t="str">
        <f>IF(E18="","",E18)</f>
        <v>Vyplň údaj</v>
      </c>
      <c r="G115" s="35"/>
      <c r="H115" s="35"/>
      <c r="I115" s="122" t="s">
        <v>37</v>
      </c>
      <c r="J115" s="33" t="str">
        <f>E24</f>
        <v xml:space="preserve"> </v>
      </c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5"/>
      <c r="D116" s="35"/>
      <c r="E116" s="35"/>
      <c r="F116" s="35"/>
      <c r="G116" s="35"/>
      <c r="H116" s="35"/>
      <c r="I116" s="121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61"/>
      <c r="B117" s="162"/>
      <c r="C117" s="163" t="s">
        <v>105</v>
      </c>
      <c r="D117" s="164" t="s">
        <v>65</v>
      </c>
      <c r="E117" s="164" t="s">
        <v>61</v>
      </c>
      <c r="F117" s="164" t="s">
        <v>62</v>
      </c>
      <c r="G117" s="164" t="s">
        <v>106</v>
      </c>
      <c r="H117" s="164" t="s">
        <v>107</v>
      </c>
      <c r="I117" s="165" t="s">
        <v>108</v>
      </c>
      <c r="J117" s="164" t="s">
        <v>99</v>
      </c>
      <c r="K117" s="166" t="s">
        <v>109</v>
      </c>
      <c r="L117" s="167"/>
      <c r="M117" s="83" t="s">
        <v>1</v>
      </c>
      <c r="N117" s="84" t="s">
        <v>44</v>
      </c>
      <c r="O117" s="84" t="s">
        <v>110</v>
      </c>
      <c r="P117" s="84" t="s">
        <v>111</v>
      </c>
      <c r="Q117" s="84" t="s">
        <v>112</v>
      </c>
      <c r="R117" s="84" t="s">
        <v>113</v>
      </c>
      <c r="S117" s="84" t="s">
        <v>114</v>
      </c>
      <c r="T117" s="85" t="s">
        <v>115</v>
      </c>
      <c r="U117" s="161"/>
      <c r="V117" s="161"/>
      <c r="W117" s="161"/>
      <c r="X117" s="161"/>
      <c r="Y117" s="161"/>
      <c r="Z117" s="161"/>
      <c r="AA117" s="161"/>
      <c r="AB117" s="161"/>
      <c r="AC117" s="161"/>
      <c r="AD117" s="161"/>
      <c r="AE117" s="161"/>
    </row>
    <row r="118" s="2" customFormat="1" ht="22.8" customHeight="1">
      <c r="A118" s="35"/>
      <c r="B118" s="36"/>
      <c r="C118" s="90" t="s">
        <v>116</v>
      </c>
      <c r="D118" s="35"/>
      <c r="E118" s="35"/>
      <c r="F118" s="35"/>
      <c r="G118" s="35"/>
      <c r="H118" s="35"/>
      <c r="I118" s="121"/>
      <c r="J118" s="168">
        <f>BK118</f>
        <v>0</v>
      </c>
      <c r="K118" s="35"/>
      <c r="L118" s="36"/>
      <c r="M118" s="86"/>
      <c r="N118" s="70"/>
      <c r="O118" s="87"/>
      <c r="P118" s="169">
        <f>P119</f>
        <v>0</v>
      </c>
      <c r="Q118" s="87"/>
      <c r="R118" s="169">
        <f>R119</f>
        <v>0</v>
      </c>
      <c r="S118" s="87"/>
      <c r="T118" s="170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6" t="s">
        <v>79</v>
      </c>
      <c r="AU118" s="16" t="s">
        <v>101</v>
      </c>
      <c r="BK118" s="171">
        <f>BK119</f>
        <v>0</v>
      </c>
    </row>
    <row r="119" s="12" customFormat="1" ht="25.92" customHeight="1">
      <c r="A119" s="12"/>
      <c r="B119" s="172"/>
      <c r="C119" s="12"/>
      <c r="D119" s="173" t="s">
        <v>79</v>
      </c>
      <c r="E119" s="174" t="s">
        <v>117</v>
      </c>
      <c r="F119" s="174" t="s">
        <v>118</v>
      </c>
      <c r="G119" s="12"/>
      <c r="H119" s="12"/>
      <c r="I119" s="175"/>
      <c r="J119" s="176">
        <f>BK119</f>
        <v>0</v>
      </c>
      <c r="K119" s="12"/>
      <c r="L119" s="172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73" t="s">
        <v>119</v>
      </c>
      <c r="AT119" s="181" t="s">
        <v>79</v>
      </c>
      <c r="AU119" s="181" t="s">
        <v>80</v>
      </c>
      <c r="AY119" s="173" t="s">
        <v>120</v>
      </c>
      <c r="BK119" s="182">
        <f>BK120</f>
        <v>0</v>
      </c>
    </row>
    <row r="120" s="12" customFormat="1" ht="22.8" customHeight="1">
      <c r="A120" s="12"/>
      <c r="B120" s="172"/>
      <c r="C120" s="12"/>
      <c r="D120" s="173" t="s">
        <v>79</v>
      </c>
      <c r="E120" s="183" t="s">
        <v>121</v>
      </c>
      <c r="F120" s="183" t="s">
        <v>122</v>
      </c>
      <c r="G120" s="12"/>
      <c r="H120" s="12"/>
      <c r="I120" s="175"/>
      <c r="J120" s="184">
        <f>BK120</f>
        <v>0</v>
      </c>
      <c r="K120" s="12"/>
      <c r="L120" s="172"/>
      <c r="M120" s="177"/>
      <c r="N120" s="178"/>
      <c r="O120" s="178"/>
      <c r="P120" s="179">
        <f>SUM(P121:P175)</f>
        <v>0</v>
      </c>
      <c r="Q120" s="178"/>
      <c r="R120" s="179">
        <f>SUM(R121:R175)</f>
        <v>0</v>
      </c>
      <c r="S120" s="178"/>
      <c r="T120" s="180">
        <f>SUM(T121:T175)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73" t="s">
        <v>119</v>
      </c>
      <c r="AT120" s="181" t="s">
        <v>79</v>
      </c>
      <c r="AU120" s="181" t="s">
        <v>88</v>
      </c>
      <c r="AY120" s="173" t="s">
        <v>120</v>
      </c>
      <c r="BK120" s="182">
        <f>SUM(BK121:BK175)</f>
        <v>0</v>
      </c>
    </row>
    <row r="121" s="2" customFormat="1" ht="16.5" customHeight="1">
      <c r="A121" s="35"/>
      <c r="B121" s="185"/>
      <c r="C121" s="186" t="s">
        <v>88</v>
      </c>
      <c r="D121" s="186" t="s">
        <v>123</v>
      </c>
      <c r="E121" s="187" t="s">
        <v>124</v>
      </c>
      <c r="F121" s="188" t="s">
        <v>125</v>
      </c>
      <c r="G121" s="189" t="s">
        <v>126</v>
      </c>
      <c r="H121" s="190">
        <v>210</v>
      </c>
      <c r="I121" s="191"/>
      <c r="J121" s="192">
        <f>ROUND(I121*H121,2)</f>
        <v>0</v>
      </c>
      <c r="K121" s="188" t="s">
        <v>1</v>
      </c>
      <c r="L121" s="36"/>
      <c r="M121" s="193" t="s">
        <v>1</v>
      </c>
      <c r="N121" s="194" t="s">
        <v>45</v>
      </c>
      <c r="O121" s="74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7" t="s">
        <v>127</v>
      </c>
      <c r="AT121" s="197" t="s">
        <v>123</v>
      </c>
      <c r="AU121" s="197" t="s">
        <v>90</v>
      </c>
      <c r="AY121" s="16" t="s">
        <v>120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6" t="s">
        <v>88</v>
      </c>
      <c r="BK121" s="198">
        <f>ROUND(I121*H121,2)</f>
        <v>0</v>
      </c>
      <c r="BL121" s="16" t="s">
        <v>127</v>
      </c>
      <c r="BM121" s="197" t="s">
        <v>128</v>
      </c>
    </row>
    <row r="122" s="13" customFormat="1">
      <c r="A122" s="13"/>
      <c r="B122" s="199"/>
      <c r="C122" s="13"/>
      <c r="D122" s="200" t="s">
        <v>129</v>
      </c>
      <c r="E122" s="201" t="s">
        <v>1</v>
      </c>
      <c r="F122" s="202" t="s">
        <v>130</v>
      </c>
      <c r="G122" s="13"/>
      <c r="H122" s="203">
        <v>210</v>
      </c>
      <c r="I122" s="204"/>
      <c r="J122" s="13"/>
      <c r="K122" s="13"/>
      <c r="L122" s="199"/>
      <c r="M122" s="205"/>
      <c r="N122" s="206"/>
      <c r="O122" s="206"/>
      <c r="P122" s="206"/>
      <c r="Q122" s="206"/>
      <c r="R122" s="206"/>
      <c r="S122" s="206"/>
      <c r="T122" s="20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01" t="s">
        <v>129</v>
      </c>
      <c r="AU122" s="201" t="s">
        <v>90</v>
      </c>
      <c r="AV122" s="13" t="s">
        <v>90</v>
      </c>
      <c r="AW122" s="13" t="s">
        <v>36</v>
      </c>
      <c r="AX122" s="13" t="s">
        <v>88</v>
      </c>
      <c r="AY122" s="201" t="s">
        <v>120</v>
      </c>
    </row>
    <row r="123" s="2" customFormat="1" ht="21.75" customHeight="1">
      <c r="A123" s="35"/>
      <c r="B123" s="185"/>
      <c r="C123" s="186" t="s">
        <v>90</v>
      </c>
      <c r="D123" s="186" t="s">
        <v>123</v>
      </c>
      <c r="E123" s="187" t="s">
        <v>131</v>
      </c>
      <c r="F123" s="188" t="s">
        <v>132</v>
      </c>
      <c r="G123" s="189" t="s">
        <v>126</v>
      </c>
      <c r="H123" s="190">
        <v>70</v>
      </c>
      <c r="I123" s="191"/>
      <c r="J123" s="192">
        <f>ROUND(I123*H123,2)</f>
        <v>0</v>
      </c>
      <c r="K123" s="188" t="s">
        <v>1</v>
      </c>
      <c r="L123" s="36"/>
      <c r="M123" s="193" t="s">
        <v>1</v>
      </c>
      <c r="N123" s="194" t="s">
        <v>45</v>
      </c>
      <c r="O123" s="74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7" t="s">
        <v>127</v>
      </c>
      <c r="AT123" s="197" t="s">
        <v>123</v>
      </c>
      <c r="AU123" s="197" t="s">
        <v>90</v>
      </c>
      <c r="AY123" s="16" t="s">
        <v>120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88</v>
      </c>
      <c r="BK123" s="198">
        <f>ROUND(I123*H123,2)</f>
        <v>0</v>
      </c>
      <c r="BL123" s="16" t="s">
        <v>127</v>
      </c>
      <c r="BM123" s="197" t="s">
        <v>133</v>
      </c>
    </row>
    <row r="124" s="13" customFormat="1">
      <c r="A124" s="13"/>
      <c r="B124" s="199"/>
      <c r="C124" s="13"/>
      <c r="D124" s="200" t="s">
        <v>129</v>
      </c>
      <c r="E124" s="201" t="s">
        <v>1</v>
      </c>
      <c r="F124" s="202" t="s">
        <v>134</v>
      </c>
      <c r="G124" s="13"/>
      <c r="H124" s="203">
        <v>70</v>
      </c>
      <c r="I124" s="204"/>
      <c r="J124" s="13"/>
      <c r="K124" s="13"/>
      <c r="L124" s="199"/>
      <c r="M124" s="205"/>
      <c r="N124" s="206"/>
      <c r="O124" s="206"/>
      <c r="P124" s="206"/>
      <c r="Q124" s="206"/>
      <c r="R124" s="206"/>
      <c r="S124" s="206"/>
      <c r="T124" s="20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01" t="s">
        <v>129</v>
      </c>
      <c r="AU124" s="201" t="s">
        <v>90</v>
      </c>
      <c r="AV124" s="13" t="s">
        <v>90</v>
      </c>
      <c r="AW124" s="13" t="s">
        <v>36</v>
      </c>
      <c r="AX124" s="13" t="s">
        <v>88</v>
      </c>
      <c r="AY124" s="201" t="s">
        <v>120</v>
      </c>
    </row>
    <row r="125" s="2" customFormat="1" ht="16.5" customHeight="1">
      <c r="A125" s="35"/>
      <c r="B125" s="185"/>
      <c r="C125" s="186" t="s">
        <v>119</v>
      </c>
      <c r="D125" s="186" t="s">
        <v>123</v>
      </c>
      <c r="E125" s="187" t="s">
        <v>135</v>
      </c>
      <c r="F125" s="188" t="s">
        <v>136</v>
      </c>
      <c r="G125" s="189" t="s">
        <v>137</v>
      </c>
      <c r="H125" s="190">
        <v>127</v>
      </c>
      <c r="I125" s="191"/>
      <c r="J125" s="192">
        <f>ROUND(I125*H125,2)</f>
        <v>0</v>
      </c>
      <c r="K125" s="188" t="s">
        <v>1</v>
      </c>
      <c r="L125" s="36"/>
      <c r="M125" s="193" t="s">
        <v>1</v>
      </c>
      <c r="N125" s="194" t="s">
        <v>45</v>
      </c>
      <c r="O125" s="74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7" t="s">
        <v>127</v>
      </c>
      <c r="AT125" s="197" t="s">
        <v>123</v>
      </c>
      <c r="AU125" s="197" t="s">
        <v>90</v>
      </c>
      <c r="AY125" s="16" t="s">
        <v>120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6" t="s">
        <v>88</v>
      </c>
      <c r="BK125" s="198">
        <f>ROUND(I125*H125,2)</f>
        <v>0</v>
      </c>
      <c r="BL125" s="16" t="s">
        <v>127</v>
      </c>
      <c r="BM125" s="197" t="s">
        <v>138</v>
      </c>
    </row>
    <row r="126" s="2" customFormat="1" ht="16.5" customHeight="1">
      <c r="A126" s="35"/>
      <c r="B126" s="185"/>
      <c r="C126" s="208" t="s">
        <v>139</v>
      </c>
      <c r="D126" s="208" t="s">
        <v>117</v>
      </c>
      <c r="E126" s="209" t="s">
        <v>140</v>
      </c>
      <c r="F126" s="210" t="s">
        <v>141</v>
      </c>
      <c r="G126" s="211" t="s">
        <v>137</v>
      </c>
      <c r="H126" s="212">
        <v>120</v>
      </c>
      <c r="I126" s="213"/>
      <c r="J126" s="214">
        <f>ROUND(I126*H126,2)</f>
        <v>0</v>
      </c>
      <c r="K126" s="210" t="s">
        <v>1</v>
      </c>
      <c r="L126" s="215"/>
      <c r="M126" s="216" t="s">
        <v>1</v>
      </c>
      <c r="N126" s="217" t="s">
        <v>45</v>
      </c>
      <c r="O126" s="74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7" t="s">
        <v>142</v>
      </c>
      <c r="AT126" s="197" t="s">
        <v>117</v>
      </c>
      <c r="AU126" s="197" t="s">
        <v>90</v>
      </c>
      <c r="AY126" s="16" t="s">
        <v>120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6" t="s">
        <v>88</v>
      </c>
      <c r="BK126" s="198">
        <f>ROUND(I126*H126,2)</f>
        <v>0</v>
      </c>
      <c r="BL126" s="16" t="s">
        <v>127</v>
      </c>
      <c r="BM126" s="197" t="s">
        <v>143</v>
      </c>
    </row>
    <row r="127" s="2" customFormat="1" ht="16.5" customHeight="1">
      <c r="A127" s="35"/>
      <c r="B127" s="185"/>
      <c r="C127" s="208" t="s">
        <v>144</v>
      </c>
      <c r="D127" s="208" t="s">
        <v>117</v>
      </c>
      <c r="E127" s="209" t="s">
        <v>145</v>
      </c>
      <c r="F127" s="210" t="s">
        <v>146</v>
      </c>
      <c r="G127" s="211" t="s">
        <v>137</v>
      </c>
      <c r="H127" s="212">
        <v>7</v>
      </c>
      <c r="I127" s="213"/>
      <c r="J127" s="214">
        <f>ROUND(I127*H127,2)</f>
        <v>0</v>
      </c>
      <c r="K127" s="210" t="s">
        <v>1</v>
      </c>
      <c r="L127" s="215"/>
      <c r="M127" s="216" t="s">
        <v>1</v>
      </c>
      <c r="N127" s="217" t="s">
        <v>45</v>
      </c>
      <c r="O127" s="74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7" t="s">
        <v>142</v>
      </c>
      <c r="AT127" s="197" t="s">
        <v>117</v>
      </c>
      <c r="AU127" s="197" t="s">
        <v>90</v>
      </c>
      <c r="AY127" s="16" t="s">
        <v>120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88</v>
      </c>
      <c r="BK127" s="198">
        <f>ROUND(I127*H127,2)</f>
        <v>0</v>
      </c>
      <c r="BL127" s="16" t="s">
        <v>127</v>
      </c>
      <c r="BM127" s="197" t="s">
        <v>147</v>
      </c>
    </row>
    <row r="128" s="2" customFormat="1" ht="16.5" customHeight="1">
      <c r="A128" s="35"/>
      <c r="B128" s="185"/>
      <c r="C128" s="186" t="s">
        <v>148</v>
      </c>
      <c r="D128" s="186" t="s">
        <v>123</v>
      </c>
      <c r="E128" s="187" t="s">
        <v>149</v>
      </c>
      <c r="F128" s="188" t="s">
        <v>150</v>
      </c>
      <c r="G128" s="189" t="s">
        <v>137</v>
      </c>
      <c r="H128" s="190">
        <v>7</v>
      </c>
      <c r="I128" s="191"/>
      <c r="J128" s="192">
        <f>ROUND(I128*H128,2)</f>
        <v>0</v>
      </c>
      <c r="K128" s="188" t="s">
        <v>1</v>
      </c>
      <c r="L128" s="36"/>
      <c r="M128" s="193" t="s">
        <v>1</v>
      </c>
      <c r="N128" s="194" t="s">
        <v>45</v>
      </c>
      <c r="O128" s="74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7" t="s">
        <v>127</v>
      </c>
      <c r="AT128" s="197" t="s">
        <v>123</v>
      </c>
      <c r="AU128" s="197" t="s">
        <v>90</v>
      </c>
      <c r="AY128" s="16" t="s">
        <v>120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6" t="s">
        <v>88</v>
      </c>
      <c r="BK128" s="198">
        <f>ROUND(I128*H128,2)</f>
        <v>0</v>
      </c>
      <c r="BL128" s="16" t="s">
        <v>127</v>
      </c>
      <c r="BM128" s="197" t="s">
        <v>151</v>
      </c>
    </row>
    <row r="129" s="2" customFormat="1" ht="16.5" customHeight="1">
      <c r="A129" s="35"/>
      <c r="B129" s="185"/>
      <c r="C129" s="208" t="s">
        <v>152</v>
      </c>
      <c r="D129" s="208" t="s">
        <v>117</v>
      </c>
      <c r="E129" s="209" t="s">
        <v>153</v>
      </c>
      <c r="F129" s="210" t="s">
        <v>154</v>
      </c>
      <c r="G129" s="211" t="s">
        <v>137</v>
      </c>
      <c r="H129" s="212">
        <v>7</v>
      </c>
      <c r="I129" s="213"/>
      <c r="J129" s="214">
        <f>ROUND(I129*H129,2)</f>
        <v>0</v>
      </c>
      <c r="K129" s="210" t="s">
        <v>1</v>
      </c>
      <c r="L129" s="215"/>
      <c r="M129" s="216" t="s">
        <v>1</v>
      </c>
      <c r="N129" s="217" t="s">
        <v>45</v>
      </c>
      <c r="O129" s="74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7" t="s">
        <v>142</v>
      </c>
      <c r="AT129" s="197" t="s">
        <v>117</v>
      </c>
      <c r="AU129" s="197" t="s">
        <v>90</v>
      </c>
      <c r="AY129" s="16" t="s">
        <v>120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88</v>
      </c>
      <c r="BK129" s="198">
        <f>ROUND(I129*H129,2)</f>
        <v>0</v>
      </c>
      <c r="BL129" s="16" t="s">
        <v>127</v>
      </c>
      <c r="BM129" s="197" t="s">
        <v>155</v>
      </c>
    </row>
    <row r="130" s="2" customFormat="1" ht="16.5" customHeight="1">
      <c r="A130" s="35"/>
      <c r="B130" s="185"/>
      <c r="C130" s="208" t="s">
        <v>156</v>
      </c>
      <c r="D130" s="208" t="s">
        <v>117</v>
      </c>
      <c r="E130" s="209" t="s">
        <v>157</v>
      </c>
      <c r="F130" s="210" t="s">
        <v>158</v>
      </c>
      <c r="G130" s="211" t="s">
        <v>137</v>
      </c>
      <c r="H130" s="212">
        <v>7</v>
      </c>
      <c r="I130" s="213"/>
      <c r="J130" s="214">
        <f>ROUND(I130*H130,2)</f>
        <v>0</v>
      </c>
      <c r="K130" s="210" t="s">
        <v>1</v>
      </c>
      <c r="L130" s="215"/>
      <c r="M130" s="216" t="s">
        <v>1</v>
      </c>
      <c r="N130" s="217" t="s">
        <v>45</v>
      </c>
      <c r="O130" s="74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7" t="s">
        <v>142</v>
      </c>
      <c r="AT130" s="197" t="s">
        <v>117</v>
      </c>
      <c r="AU130" s="197" t="s">
        <v>90</v>
      </c>
      <c r="AY130" s="16" t="s">
        <v>120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6" t="s">
        <v>88</v>
      </c>
      <c r="BK130" s="198">
        <f>ROUND(I130*H130,2)</f>
        <v>0</v>
      </c>
      <c r="BL130" s="16" t="s">
        <v>127</v>
      </c>
      <c r="BM130" s="197" t="s">
        <v>159</v>
      </c>
    </row>
    <row r="131" s="2" customFormat="1" ht="21.75" customHeight="1">
      <c r="A131" s="35"/>
      <c r="B131" s="185"/>
      <c r="C131" s="208" t="s">
        <v>160</v>
      </c>
      <c r="D131" s="208" t="s">
        <v>117</v>
      </c>
      <c r="E131" s="209" t="s">
        <v>161</v>
      </c>
      <c r="F131" s="210" t="s">
        <v>162</v>
      </c>
      <c r="G131" s="211" t="s">
        <v>126</v>
      </c>
      <c r="H131" s="212">
        <v>35</v>
      </c>
      <c r="I131" s="213"/>
      <c r="J131" s="214">
        <f>ROUND(I131*H131,2)</f>
        <v>0</v>
      </c>
      <c r="K131" s="210" t="s">
        <v>1</v>
      </c>
      <c r="L131" s="215"/>
      <c r="M131" s="216" t="s">
        <v>1</v>
      </c>
      <c r="N131" s="217" t="s">
        <v>45</v>
      </c>
      <c r="O131" s="74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7" t="s">
        <v>142</v>
      </c>
      <c r="AT131" s="197" t="s">
        <v>117</v>
      </c>
      <c r="AU131" s="197" t="s">
        <v>90</v>
      </c>
      <c r="AY131" s="16" t="s">
        <v>120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6" t="s">
        <v>88</v>
      </c>
      <c r="BK131" s="198">
        <f>ROUND(I131*H131,2)</f>
        <v>0</v>
      </c>
      <c r="BL131" s="16" t="s">
        <v>127</v>
      </c>
      <c r="BM131" s="197" t="s">
        <v>163</v>
      </c>
    </row>
    <row r="132" s="2" customFormat="1" ht="16.5" customHeight="1">
      <c r="A132" s="35"/>
      <c r="B132" s="185"/>
      <c r="C132" s="208" t="s">
        <v>164</v>
      </c>
      <c r="D132" s="208" t="s">
        <v>117</v>
      </c>
      <c r="E132" s="209" t="s">
        <v>165</v>
      </c>
      <c r="F132" s="210" t="s">
        <v>166</v>
      </c>
      <c r="G132" s="211" t="s">
        <v>137</v>
      </c>
      <c r="H132" s="212">
        <v>7</v>
      </c>
      <c r="I132" s="213"/>
      <c r="J132" s="214">
        <f>ROUND(I132*H132,2)</f>
        <v>0</v>
      </c>
      <c r="K132" s="210" t="s">
        <v>1</v>
      </c>
      <c r="L132" s="215"/>
      <c r="M132" s="216" t="s">
        <v>1</v>
      </c>
      <c r="N132" s="217" t="s">
        <v>45</v>
      </c>
      <c r="O132" s="74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7" t="s">
        <v>142</v>
      </c>
      <c r="AT132" s="197" t="s">
        <v>117</v>
      </c>
      <c r="AU132" s="197" t="s">
        <v>90</v>
      </c>
      <c r="AY132" s="16" t="s">
        <v>120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88</v>
      </c>
      <c r="BK132" s="198">
        <f>ROUND(I132*H132,2)</f>
        <v>0</v>
      </c>
      <c r="BL132" s="16" t="s">
        <v>127</v>
      </c>
      <c r="BM132" s="197" t="s">
        <v>167</v>
      </c>
    </row>
    <row r="133" s="2" customFormat="1" ht="21.75" customHeight="1">
      <c r="A133" s="35"/>
      <c r="B133" s="185"/>
      <c r="C133" s="186" t="s">
        <v>168</v>
      </c>
      <c r="D133" s="186" t="s">
        <v>123</v>
      </c>
      <c r="E133" s="187" t="s">
        <v>169</v>
      </c>
      <c r="F133" s="188" t="s">
        <v>170</v>
      </c>
      <c r="G133" s="189" t="s">
        <v>137</v>
      </c>
      <c r="H133" s="190">
        <v>12</v>
      </c>
      <c r="I133" s="191"/>
      <c r="J133" s="192">
        <f>ROUND(I133*H133,2)</f>
        <v>0</v>
      </c>
      <c r="K133" s="188" t="s">
        <v>1</v>
      </c>
      <c r="L133" s="36"/>
      <c r="M133" s="193" t="s">
        <v>1</v>
      </c>
      <c r="N133" s="194" t="s">
        <v>45</v>
      </c>
      <c r="O133" s="74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7" t="s">
        <v>127</v>
      </c>
      <c r="AT133" s="197" t="s">
        <v>123</v>
      </c>
      <c r="AU133" s="197" t="s">
        <v>90</v>
      </c>
      <c r="AY133" s="16" t="s">
        <v>120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88</v>
      </c>
      <c r="BK133" s="198">
        <f>ROUND(I133*H133,2)</f>
        <v>0</v>
      </c>
      <c r="BL133" s="16" t="s">
        <v>127</v>
      </c>
      <c r="BM133" s="197" t="s">
        <v>171</v>
      </c>
    </row>
    <row r="134" s="2" customFormat="1" ht="21.75" customHeight="1">
      <c r="A134" s="35"/>
      <c r="B134" s="185"/>
      <c r="C134" s="186" t="s">
        <v>172</v>
      </c>
      <c r="D134" s="186" t="s">
        <v>123</v>
      </c>
      <c r="E134" s="187" t="s">
        <v>173</v>
      </c>
      <c r="F134" s="188" t="s">
        <v>174</v>
      </c>
      <c r="G134" s="189" t="s">
        <v>137</v>
      </c>
      <c r="H134" s="190">
        <v>8</v>
      </c>
      <c r="I134" s="191"/>
      <c r="J134" s="192">
        <f>ROUND(I134*H134,2)</f>
        <v>0</v>
      </c>
      <c r="K134" s="188" t="s">
        <v>1</v>
      </c>
      <c r="L134" s="36"/>
      <c r="M134" s="193" t="s">
        <v>1</v>
      </c>
      <c r="N134" s="194" t="s">
        <v>45</v>
      </c>
      <c r="O134" s="74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7" t="s">
        <v>127</v>
      </c>
      <c r="AT134" s="197" t="s">
        <v>123</v>
      </c>
      <c r="AU134" s="197" t="s">
        <v>90</v>
      </c>
      <c r="AY134" s="16" t="s">
        <v>120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6" t="s">
        <v>88</v>
      </c>
      <c r="BK134" s="198">
        <f>ROUND(I134*H134,2)</f>
        <v>0</v>
      </c>
      <c r="BL134" s="16" t="s">
        <v>127</v>
      </c>
      <c r="BM134" s="197" t="s">
        <v>175</v>
      </c>
    </row>
    <row r="135" s="2" customFormat="1" ht="21.75" customHeight="1">
      <c r="A135" s="35"/>
      <c r="B135" s="185"/>
      <c r="C135" s="186" t="s">
        <v>176</v>
      </c>
      <c r="D135" s="186" t="s">
        <v>123</v>
      </c>
      <c r="E135" s="187" t="s">
        <v>177</v>
      </c>
      <c r="F135" s="188" t="s">
        <v>178</v>
      </c>
      <c r="G135" s="189" t="s">
        <v>137</v>
      </c>
      <c r="H135" s="190">
        <v>11</v>
      </c>
      <c r="I135" s="191"/>
      <c r="J135" s="192">
        <f>ROUND(I135*H135,2)</f>
        <v>0</v>
      </c>
      <c r="K135" s="188" t="s">
        <v>1</v>
      </c>
      <c r="L135" s="36"/>
      <c r="M135" s="193" t="s">
        <v>1</v>
      </c>
      <c r="N135" s="194" t="s">
        <v>45</v>
      </c>
      <c r="O135" s="74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7" t="s">
        <v>127</v>
      </c>
      <c r="AT135" s="197" t="s">
        <v>123</v>
      </c>
      <c r="AU135" s="197" t="s">
        <v>90</v>
      </c>
      <c r="AY135" s="16" t="s">
        <v>120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88</v>
      </c>
      <c r="BK135" s="198">
        <f>ROUND(I135*H135,2)</f>
        <v>0</v>
      </c>
      <c r="BL135" s="16" t="s">
        <v>127</v>
      </c>
      <c r="BM135" s="197" t="s">
        <v>179</v>
      </c>
    </row>
    <row r="136" s="2" customFormat="1" ht="21.75" customHeight="1">
      <c r="A136" s="35"/>
      <c r="B136" s="185"/>
      <c r="C136" s="186" t="s">
        <v>180</v>
      </c>
      <c r="D136" s="186" t="s">
        <v>123</v>
      </c>
      <c r="E136" s="187" t="s">
        <v>181</v>
      </c>
      <c r="F136" s="188" t="s">
        <v>182</v>
      </c>
      <c r="G136" s="189" t="s">
        <v>137</v>
      </c>
      <c r="H136" s="190">
        <v>7</v>
      </c>
      <c r="I136" s="191"/>
      <c r="J136" s="192">
        <f>ROUND(I136*H136,2)</f>
        <v>0</v>
      </c>
      <c r="K136" s="188" t="s">
        <v>1</v>
      </c>
      <c r="L136" s="36"/>
      <c r="M136" s="193" t="s">
        <v>1</v>
      </c>
      <c r="N136" s="194" t="s">
        <v>45</v>
      </c>
      <c r="O136" s="74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7" t="s">
        <v>127</v>
      </c>
      <c r="AT136" s="197" t="s">
        <v>123</v>
      </c>
      <c r="AU136" s="197" t="s">
        <v>90</v>
      </c>
      <c r="AY136" s="16" t="s">
        <v>120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6" t="s">
        <v>88</v>
      </c>
      <c r="BK136" s="198">
        <f>ROUND(I136*H136,2)</f>
        <v>0</v>
      </c>
      <c r="BL136" s="16" t="s">
        <v>127</v>
      </c>
      <c r="BM136" s="197" t="s">
        <v>183</v>
      </c>
    </row>
    <row r="137" s="2" customFormat="1" ht="16.5" customHeight="1">
      <c r="A137" s="35"/>
      <c r="B137" s="185"/>
      <c r="C137" s="186" t="s">
        <v>8</v>
      </c>
      <c r="D137" s="186" t="s">
        <v>123</v>
      </c>
      <c r="E137" s="187" t="s">
        <v>184</v>
      </c>
      <c r="F137" s="188" t="s">
        <v>185</v>
      </c>
      <c r="G137" s="189" t="s">
        <v>137</v>
      </c>
      <c r="H137" s="190">
        <v>148</v>
      </c>
      <c r="I137" s="191"/>
      <c r="J137" s="192">
        <f>ROUND(I137*H137,2)</f>
        <v>0</v>
      </c>
      <c r="K137" s="188" t="s">
        <v>1</v>
      </c>
      <c r="L137" s="36"/>
      <c r="M137" s="193" t="s">
        <v>1</v>
      </c>
      <c r="N137" s="194" t="s">
        <v>45</v>
      </c>
      <c r="O137" s="74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7" t="s">
        <v>127</v>
      </c>
      <c r="AT137" s="197" t="s">
        <v>123</v>
      </c>
      <c r="AU137" s="197" t="s">
        <v>90</v>
      </c>
      <c r="AY137" s="16" t="s">
        <v>120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6" t="s">
        <v>88</v>
      </c>
      <c r="BK137" s="198">
        <f>ROUND(I137*H137,2)</f>
        <v>0</v>
      </c>
      <c r="BL137" s="16" t="s">
        <v>127</v>
      </c>
      <c r="BM137" s="197" t="s">
        <v>186</v>
      </c>
    </row>
    <row r="138" s="2" customFormat="1" ht="33" customHeight="1">
      <c r="A138" s="35"/>
      <c r="B138" s="185"/>
      <c r="C138" s="208" t="s">
        <v>187</v>
      </c>
      <c r="D138" s="208" t="s">
        <v>117</v>
      </c>
      <c r="E138" s="209" t="s">
        <v>188</v>
      </c>
      <c r="F138" s="210" t="s">
        <v>189</v>
      </c>
      <c r="G138" s="211" t="s">
        <v>126</v>
      </c>
      <c r="H138" s="212">
        <v>120.36</v>
      </c>
      <c r="I138" s="213"/>
      <c r="J138" s="214">
        <f>ROUND(I138*H138,2)</f>
        <v>0</v>
      </c>
      <c r="K138" s="210" t="s">
        <v>1</v>
      </c>
      <c r="L138" s="215"/>
      <c r="M138" s="216" t="s">
        <v>1</v>
      </c>
      <c r="N138" s="217" t="s">
        <v>45</v>
      </c>
      <c r="O138" s="74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7" t="s">
        <v>142</v>
      </c>
      <c r="AT138" s="197" t="s">
        <v>117</v>
      </c>
      <c r="AU138" s="197" t="s">
        <v>90</v>
      </c>
      <c r="AY138" s="16" t="s">
        <v>120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6" t="s">
        <v>88</v>
      </c>
      <c r="BK138" s="198">
        <f>ROUND(I138*H138,2)</f>
        <v>0</v>
      </c>
      <c r="BL138" s="16" t="s">
        <v>127</v>
      </c>
      <c r="BM138" s="197" t="s">
        <v>190</v>
      </c>
    </row>
    <row r="139" s="13" customFormat="1">
      <c r="A139" s="13"/>
      <c r="B139" s="199"/>
      <c r="C139" s="13"/>
      <c r="D139" s="200" t="s">
        <v>129</v>
      </c>
      <c r="E139" s="201" t="s">
        <v>1</v>
      </c>
      <c r="F139" s="202" t="s">
        <v>191</v>
      </c>
      <c r="G139" s="13"/>
      <c r="H139" s="203">
        <v>120.36</v>
      </c>
      <c r="I139" s="204"/>
      <c r="J139" s="13"/>
      <c r="K139" s="13"/>
      <c r="L139" s="199"/>
      <c r="M139" s="205"/>
      <c r="N139" s="206"/>
      <c r="O139" s="206"/>
      <c r="P139" s="206"/>
      <c r="Q139" s="206"/>
      <c r="R139" s="206"/>
      <c r="S139" s="206"/>
      <c r="T139" s="20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1" t="s">
        <v>129</v>
      </c>
      <c r="AU139" s="201" t="s">
        <v>90</v>
      </c>
      <c r="AV139" s="13" t="s">
        <v>90</v>
      </c>
      <c r="AW139" s="13" t="s">
        <v>36</v>
      </c>
      <c r="AX139" s="13" t="s">
        <v>88</v>
      </c>
      <c r="AY139" s="201" t="s">
        <v>120</v>
      </c>
    </row>
    <row r="140" s="2" customFormat="1" ht="21.75" customHeight="1">
      <c r="A140" s="35"/>
      <c r="B140" s="185"/>
      <c r="C140" s="208" t="s">
        <v>192</v>
      </c>
      <c r="D140" s="208" t="s">
        <v>117</v>
      </c>
      <c r="E140" s="209" t="s">
        <v>193</v>
      </c>
      <c r="F140" s="210" t="s">
        <v>194</v>
      </c>
      <c r="G140" s="211" t="s">
        <v>137</v>
      </c>
      <c r="H140" s="212">
        <v>42</v>
      </c>
      <c r="I140" s="213"/>
      <c r="J140" s="214">
        <f>ROUND(I140*H140,2)</f>
        <v>0</v>
      </c>
      <c r="K140" s="210" t="s">
        <v>1</v>
      </c>
      <c r="L140" s="215"/>
      <c r="M140" s="216" t="s">
        <v>1</v>
      </c>
      <c r="N140" s="217" t="s">
        <v>45</v>
      </c>
      <c r="O140" s="74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7" t="s">
        <v>142</v>
      </c>
      <c r="AT140" s="197" t="s">
        <v>117</v>
      </c>
      <c r="AU140" s="197" t="s">
        <v>90</v>
      </c>
      <c r="AY140" s="16" t="s">
        <v>120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6" t="s">
        <v>88</v>
      </c>
      <c r="BK140" s="198">
        <f>ROUND(I140*H140,2)</f>
        <v>0</v>
      </c>
      <c r="BL140" s="16" t="s">
        <v>127</v>
      </c>
      <c r="BM140" s="197" t="s">
        <v>195</v>
      </c>
    </row>
    <row r="141" s="2" customFormat="1" ht="16.5" customHeight="1">
      <c r="A141" s="35"/>
      <c r="B141" s="185"/>
      <c r="C141" s="208" t="s">
        <v>196</v>
      </c>
      <c r="D141" s="208" t="s">
        <v>117</v>
      </c>
      <c r="E141" s="209" t="s">
        <v>197</v>
      </c>
      <c r="F141" s="210" t="s">
        <v>198</v>
      </c>
      <c r="G141" s="211" t="s">
        <v>137</v>
      </c>
      <c r="H141" s="212">
        <v>42</v>
      </c>
      <c r="I141" s="213"/>
      <c r="J141" s="214">
        <f>ROUND(I141*H141,2)</f>
        <v>0</v>
      </c>
      <c r="K141" s="210" t="s">
        <v>1</v>
      </c>
      <c r="L141" s="215"/>
      <c r="M141" s="216" t="s">
        <v>1</v>
      </c>
      <c r="N141" s="217" t="s">
        <v>45</v>
      </c>
      <c r="O141" s="74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7" t="s">
        <v>142</v>
      </c>
      <c r="AT141" s="197" t="s">
        <v>117</v>
      </c>
      <c r="AU141" s="197" t="s">
        <v>90</v>
      </c>
      <c r="AY141" s="16" t="s">
        <v>120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88</v>
      </c>
      <c r="BK141" s="198">
        <f>ROUND(I141*H141,2)</f>
        <v>0</v>
      </c>
      <c r="BL141" s="16" t="s">
        <v>127</v>
      </c>
      <c r="BM141" s="197" t="s">
        <v>199</v>
      </c>
    </row>
    <row r="142" s="2" customFormat="1" ht="16.5" customHeight="1">
      <c r="A142" s="35"/>
      <c r="B142" s="185"/>
      <c r="C142" s="208" t="s">
        <v>200</v>
      </c>
      <c r="D142" s="208" t="s">
        <v>117</v>
      </c>
      <c r="E142" s="209" t="s">
        <v>201</v>
      </c>
      <c r="F142" s="210" t="s">
        <v>202</v>
      </c>
      <c r="G142" s="211" t="s">
        <v>137</v>
      </c>
      <c r="H142" s="212">
        <v>120</v>
      </c>
      <c r="I142" s="213"/>
      <c r="J142" s="214">
        <f>ROUND(I142*H142,2)</f>
        <v>0</v>
      </c>
      <c r="K142" s="210" t="s">
        <v>1</v>
      </c>
      <c r="L142" s="215"/>
      <c r="M142" s="216" t="s">
        <v>1</v>
      </c>
      <c r="N142" s="217" t="s">
        <v>45</v>
      </c>
      <c r="O142" s="74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7" t="s">
        <v>142</v>
      </c>
      <c r="AT142" s="197" t="s">
        <v>117</v>
      </c>
      <c r="AU142" s="197" t="s">
        <v>90</v>
      </c>
      <c r="AY142" s="16" t="s">
        <v>120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6" t="s">
        <v>88</v>
      </c>
      <c r="BK142" s="198">
        <f>ROUND(I142*H142,2)</f>
        <v>0</v>
      </c>
      <c r="BL142" s="16" t="s">
        <v>127</v>
      </c>
      <c r="BM142" s="197" t="s">
        <v>203</v>
      </c>
    </row>
    <row r="143" s="13" customFormat="1">
      <c r="A143" s="13"/>
      <c r="B143" s="199"/>
      <c r="C143" s="13"/>
      <c r="D143" s="200" t="s">
        <v>129</v>
      </c>
      <c r="E143" s="201" t="s">
        <v>1</v>
      </c>
      <c r="F143" s="202" t="s">
        <v>204</v>
      </c>
      <c r="G143" s="13"/>
      <c r="H143" s="203">
        <v>120</v>
      </c>
      <c r="I143" s="204"/>
      <c r="J143" s="13"/>
      <c r="K143" s="13"/>
      <c r="L143" s="199"/>
      <c r="M143" s="205"/>
      <c r="N143" s="206"/>
      <c r="O143" s="206"/>
      <c r="P143" s="206"/>
      <c r="Q143" s="206"/>
      <c r="R143" s="206"/>
      <c r="S143" s="206"/>
      <c r="T143" s="20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01" t="s">
        <v>129</v>
      </c>
      <c r="AU143" s="201" t="s">
        <v>90</v>
      </c>
      <c r="AV143" s="13" t="s">
        <v>90</v>
      </c>
      <c r="AW143" s="13" t="s">
        <v>36</v>
      </c>
      <c r="AX143" s="13" t="s">
        <v>88</v>
      </c>
      <c r="AY143" s="201" t="s">
        <v>120</v>
      </c>
    </row>
    <row r="144" s="2" customFormat="1" ht="16.5" customHeight="1">
      <c r="A144" s="35"/>
      <c r="B144" s="185"/>
      <c r="C144" s="208" t="s">
        <v>205</v>
      </c>
      <c r="D144" s="208" t="s">
        <v>117</v>
      </c>
      <c r="E144" s="209" t="s">
        <v>206</v>
      </c>
      <c r="F144" s="210" t="s">
        <v>207</v>
      </c>
      <c r="G144" s="211" t="s">
        <v>137</v>
      </c>
      <c r="H144" s="212">
        <v>28</v>
      </c>
      <c r="I144" s="213"/>
      <c r="J144" s="214">
        <f>ROUND(I144*H144,2)</f>
        <v>0</v>
      </c>
      <c r="K144" s="210" t="s">
        <v>1</v>
      </c>
      <c r="L144" s="215"/>
      <c r="M144" s="216" t="s">
        <v>1</v>
      </c>
      <c r="N144" s="217" t="s">
        <v>45</v>
      </c>
      <c r="O144" s="74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7" t="s">
        <v>142</v>
      </c>
      <c r="AT144" s="197" t="s">
        <v>117</v>
      </c>
      <c r="AU144" s="197" t="s">
        <v>90</v>
      </c>
      <c r="AY144" s="16" t="s">
        <v>120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88</v>
      </c>
      <c r="BK144" s="198">
        <f>ROUND(I144*H144,2)</f>
        <v>0</v>
      </c>
      <c r="BL144" s="16" t="s">
        <v>127</v>
      </c>
      <c r="BM144" s="197" t="s">
        <v>208</v>
      </c>
    </row>
    <row r="145" s="13" customFormat="1">
      <c r="A145" s="13"/>
      <c r="B145" s="199"/>
      <c r="C145" s="13"/>
      <c r="D145" s="200" t="s">
        <v>129</v>
      </c>
      <c r="E145" s="201" t="s">
        <v>1</v>
      </c>
      <c r="F145" s="202" t="s">
        <v>209</v>
      </c>
      <c r="G145" s="13"/>
      <c r="H145" s="203">
        <v>28</v>
      </c>
      <c r="I145" s="204"/>
      <c r="J145" s="13"/>
      <c r="K145" s="13"/>
      <c r="L145" s="199"/>
      <c r="M145" s="205"/>
      <c r="N145" s="206"/>
      <c r="O145" s="206"/>
      <c r="P145" s="206"/>
      <c r="Q145" s="206"/>
      <c r="R145" s="206"/>
      <c r="S145" s="206"/>
      <c r="T145" s="20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1" t="s">
        <v>129</v>
      </c>
      <c r="AU145" s="201" t="s">
        <v>90</v>
      </c>
      <c r="AV145" s="13" t="s">
        <v>90</v>
      </c>
      <c r="AW145" s="13" t="s">
        <v>36</v>
      </c>
      <c r="AX145" s="13" t="s">
        <v>88</v>
      </c>
      <c r="AY145" s="201" t="s">
        <v>120</v>
      </c>
    </row>
    <row r="146" s="2" customFormat="1" ht="16.5" customHeight="1">
      <c r="A146" s="35"/>
      <c r="B146" s="185"/>
      <c r="C146" s="208" t="s">
        <v>7</v>
      </c>
      <c r="D146" s="208" t="s">
        <v>117</v>
      </c>
      <c r="E146" s="209" t="s">
        <v>210</v>
      </c>
      <c r="F146" s="210" t="s">
        <v>211</v>
      </c>
      <c r="G146" s="211" t="s">
        <v>137</v>
      </c>
      <c r="H146" s="212">
        <v>7</v>
      </c>
      <c r="I146" s="213"/>
      <c r="J146" s="214">
        <f>ROUND(I146*H146,2)</f>
        <v>0</v>
      </c>
      <c r="K146" s="210" t="s">
        <v>1</v>
      </c>
      <c r="L146" s="215"/>
      <c r="M146" s="216" t="s">
        <v>1</v>
      </c>
      <c r="N146" s="217" t="s">
        <v>45</v>
      </c>
      <c r="O146" s="74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7" t="s">
        <v>142</v>
      </c>
      <c r="AT146" s="197" t="s">
        <v>117</v>
      </c>
      <c r="AU146" s="197" t="s">
        <v>90</v>
      </c>
      <c r="AY146" s="16" t="s">
        <v>120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6" t="s">
        <v>88</v>
      </c>
      <c r="BK146" s="198">
        <f>ROUND(I146*H146,2)</f>
        <v>0</v>
      </c>
      <c r="BL146" s="16" t="s">
        <v>127</v>
      </c>
      <c r="BM146" s="197" t="s">
        <v>212</v>
      </c>
    </row>
    <row r="147" s="2" customFormat="1" ht="21.75" customHeight="1">
      <c r="A147" s="35"/>
      <c r="B147" s="185"/>
      <c r="C147" s="208" t="s">
        <v>213</v>
      </c>
      <c r="D147" s="208" t="s">
        <v>117</v>
      </c>
      <c r="E147" s="209" t="s">
        <v>214</v>
      </c>
      <c r="F147" s="210" t="s">
        <v>215</v>
      </c>
      <c r="G147" s="211" t="s">
        <v>137</v>
      </c>
      <c r="H147" s="212">
        <v>72</v>
      </c>
      <c r="I147" s="213"/>
      <c r="J147" s="214">
        <f>ROUND(I147*H147,2)</f>
        <v>0</v>
      </c>
      <c r="K147" s="210" t="s">
        <v>1</v>
      </c>
      <c r="L147" s="215"/>
      <c r="M147" s="216" t="s">
        <v>1</v>
      </c>
      <c r="N147" s="217" t="s">
        <v>45</v>
      </c>
      <c r="O147" s="74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7" t="s">
        <v>142</v>
      </c>
      <c r="AT147" s="197" t="s">
        <v>117</v>
      </c>
      <c r="AU147" s="197" t="s">
        <v>90</v>
      </c>
      <c r="AY147" s="16" t="s">
        <v>120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6" t="s">
        <v>88</v>
      </c>
      <c r="BK147" s="198">
        <f>ROUND(I147*H147,2)</f>
        <v>0</v>
      </c>
      <c r="BL147" s="16" t="s">
        <v>127</v>
      </c>
      <c r="BM147" s="197" t="s">
        <v>216</v>
      </c>
    </row>
    <row r="148" s="13" customFormat="1">
      <c r="A148" s="13"/>
      <c r="B148" s="199"/>
      <c r="C148" s="13"/>
      <c r="D148" s="200" t="s">
        <v>129</v>
      </c>
      <c r="E148" s="201" t="s">
        <v>1</v>
      </c>
      <c r="F148" s="202" t="s">
        <v>217</v>
      </c>
      <c r="G148" s="13"/>
      <c r="H148" s="203">
        <v>72</v>
      </c>
      <c r="I148" s="204"/>
      <c r="J148" s="13"/>
      <c r="K148" s="13"/>
      <c r="L148" s="199"/>
      <c r="M148" s="205"/>
      <c r="N148" s="206"/>
      <c r="O148" s="206"/>
      <c r="P148" s="206"/>
      <c r="Q148" s="206"/>
      <c r="R148" s="206"/>
      <c r="S148" s="206"/>
      <c r="T148" s="20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1" t="s">
        <v>129</v>
      </c>
      <c r="AU148" s="201" t="s">
        <v>90</v>
      </c>
      <c r="AV148" s="13" t="s">
        <v>90</v>
      </c>
      <c r="AW148" s="13" t="s">
        <v>36</v>
      </c>
      <c r="AX148" s="13" t="s">
        <v>88</v>
      </c>
      <c r="AY148" s="201" t="s">
        <v>120</v>
      </c>
    </row>
    <row r="149" s="2" customFormat="1" ht="33" customHeight="1">
      <c r="A149" s="35"/>
      <c r="B149" s="185"/>
      <c r="C149" s="208" t="s">
        <v>218</v>
      </c>
      <c r="D149" s="208" t="s">
        <v>117</v>
      </c>
      <c r="E149" s="209" t="s">
        <v>219</v>
      </c>
      <c r="F149" s="210" t="s">
        <v>220</v>
      </c>
      <c r="G149" s="211" t="s">
        <v>137</v>
      </c>
      <c r="H149" s="212">
        <v>81</v>
      </c>
      <c r="I149" s="213"/>
      <c r="J149" s="214">
        <f>ROUND(I149*H149,2)</f>
        <v>0</v>
      </c>
      <c r="K149" s="210" t="s">
        <v>1</v>
      </c>
      <c r="L149" s="215"/>
      <c r="M149" s="216" t="s">
        <v>1</v>
      </c>
      <c r="N149" s="217" t="s">
        <v>45</v>
      </c>
      <c r="O149" s="74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7" t="s">
        <v>142</v>
      </c>
      <c r="AT149" s="197" t="s">
        <v>117</v>
      </c>
      <c r="AU149" s="197" t="s">
        <v>90</v>
      </c>
      <c r="AY149" s="16" t="s">
        <v>120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6" t="s">
        <v>88</v>
      </c>
      <c r="BK149" s="198">
        <f>ROUND(I149*H149,2)</f>
        <v>0</v>
      </c>
      <c r="BL149" s="16" t="s">
        <v>127</v>
      </c>
      <c r="BM149" s="197" t="s">
        <v>221</v>
      </c>
    </row>
    <row r="150" s="13" customFormat="1">
      <c r="A150" s="13"/>
      <c r="B150" s="199"/>
      <c r="C150" s="13"/>
      <c r="D150" s="200" t="s">
        <v>129</v>
      </c>
      <c r="E150" s="201" t="s">
        <v>1</v>
      </c>
      <c r="F150" s="202" t="s">
        <v>222</v>
      </c>
      <c r="G150" s="13"/>
      <c r="H150" s="203">
        <v>81</v>
      </c>
      <c r="I150" s="204"/>
      <c r="J150" s="13"/>
      <c r="K150" s="13"/>
      <c r="L150" s="199"/>
      <c r="M150" s="205"/>
      <c r="N150" s="206"/>
      <c r="O150" s="206"/>
      <c r="P150" s="206"/>
      <c r="Q150" s="206"/>
      <c r="R150" s="206"/>
      <c r="S150" s="206"/>
      <c r="T150" s="20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1" t="s">
        <v>129</v>
      </c>
      <c r="AU150" s="201" t="s">
        <v>90</v>
      </c>
      <c r="AV150" s="13" t="s">
        <v>90</v>
      </c>
      <c r="AW150" s="13" t="s">
        <v>36</v>
      </c>
      <c r="AX150" s="13" t="s">
        <v>88</v>
      </c>
      <c r="AY150" s="201" t="s">
        <v>120</v>
      </c>
    </row>
    <row r="151" s="2" customFormat="1" ht="21.75" customHeight="1">
      <c r="A151" s="35"/>
      <c r="B151" s="185"/>
      <c r="C151" s="208" t="s">
        <v>223</v>
      </c>
      <c r="D151" s="208" t="s">
        <v>117</v>
      </c>
      <c r="E151" s="209" t="s">
        <v>224</v>
      </c>
      <c r="F151" s="210" t="s">
        <v>225</v>
      </c>
      <c r="G151" s="211" t="s">
        <v>137</v>
      </c>
      <c r="H151" s="212">
        <v>2</v>
      </c>
      <c r="I151" s="213"/>
      <c r="J151" s="214">
        <f>ROUND(I151*H151,2)</f>
        <v>0</v>
      </c>
      <c r="K151" s="210" t="s">
        <v>1</v>
      </c>
      <c r="L151" s="215"/>
      <c r="M151" s="216" t="s">
        <v>1</v>
      </c>
      <c r="N151" s="217" t="s">
        <v>45</v>
      </c>
      <c r="O151" s="74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7" t="s">
        <v>142</v>
      </c>
      <c r="AT151" s="197" t="s">
        <v>117</v>
      </c>
      <c r="AU151" s="197" t="s">
        <v>90</v>
      </c>
      <c r="AY151" s="16" t="s">
        <v>120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6" t="s">
        <v>88</v>
      </c>
      <c r="BK151" s="198">
        <f>ROUND(I151*H151,2)</f>
        <v>0</v>
      </c>
      <c r="BL151" s="16" t="s">
        <v>127</v>
      </c>
      <c r="BM151" s="197" t="s">
        <v>226</v>
      </c>
    </row>
    <row r="152" s="2" customFormat="1" ht="16.5" customHeight="1">
      <c r="A152" s="35"/>
      <c r="B152" s="185"/>
      <c r="C152" s="208" t="s">
        <v>227</v>
      </c>
      <c r="D152" s="208" t="s">
        <v>117</v>
      </c>
      <c r="E152" s="209" t="s">
        <v>228</v>
      </c>
      <c r="F152" s="210" t="s">
        <v>229</v>
      </c>
      <c r="G152" s="211" t="s">
        <v>137</v>
      </c>
      <c r="H152" s="212">
        <v>14.84</v>
      </c>
      <c r="I152" s="213"/>
      <c r="J152" s="214">
        <f>ROUND(I152*H152,2)</f>
        <v>0</v>
      </c>
      <c r="K152" s="210" t="s">
        <v>1</v>
      </c>
      <c r="L152" s="215"/>
      <c r="M152" s="216" t="s">
        <v>1</v>
      </c>
      <c r="N152" s="217" t="s">
        <v>45</v>
      </c>
      <c r="O152" s="74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7" t="s">
        <v>142</v>
      </c>
      <c r="AT152" s="197" t="s">
        <v>117</v>
      </c>
      <c r="AU152" s="197" t="s">
        <v>90</v>
      </c>
      <c r="AY152" s="16" t="s">
        <v>120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6" t="s">
        <v>88</v>
      </c>
      <c r="BK152" s="198">
        <f>ROUND(I152*H152,2)</f>
        <v>0</v>
      </c>
      <c r="BL152" s="16" t="s">
        <v>127</v>
      </c>
      <c r="BM152" s="197" t="s">
        <v>230</v>
      </c>
    </row>
    <row r="153" s="13" customFormat="1">
      <c r="A153" s="13"/>
      <c r="B153" s="199"/>
      <c r="C153" s="13"/>
      <c r="D153" s="200" t="s">
        <v>129</v>
      </c>
      <c r="E153" s="201" t="s">
        <v>1</v>
      </c>
      <c r="F153" s="202" t="s">
        <v>231</v>
      </c>
      <c r="G153" s="13"/>
      <c r="H153" s="203">
        <v>14.84</v>
      </c>
      <c r="I153" s="204"/>
      <c r="J153" s="13"/>
      <c r="K153" s="13"/>
      <c r="L153" s="199"/>
      <c r="M153" s="205"/>
      <c r="N153" s="206"/>
      <c r="O153" s="206"/>
      <c r="P153" s="206"/>
      <c r="Q153" s="206"/>
      <c r="R153" s="206"/>
      <c r="S153" s="206"/>
      <c r="T153" s="20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1" t="s">
        <v>129</v>
      </c>
      <c r="AU153" s="201" t="s">
        <v>90</v>
      </c>
      <c r="AV153" s="13" t="s">
        <v>90</v>
      </c>
      <c r="AW153" s="13" t="s">
        <v>36</v>
      </c>
      <c r="AX153" s="13" t="s">
        <v>88</v>
      </c>
      <c r="AY153" s="201" t="s">
        <v>120</v>
      </c>
    </row>
    <row r="154" s="2" customFormat="1" ht="21.75" customHeight="1">
      <c r="A154" s="35"/>
      <c r="B154" s="185"/>
      <c r="C154" s="208" t="s">
        <v>232</v>
      </c>
      <c r="D154" s="208" t="s">
        <v>117</v>
      </c>
      <c r="E154" s="209" t="s">
        <v>233</v>
      </c>
      <c r="F154" s="210" t="s">
        <v>234</v>
      </c>
      <c r="G154" s="211" t="s">
        <v>137</v>
      </c>
      <c r="H154" s="212">
        <v>144</v>
      </c>
      <c r="I154" s="213"/>
      <c r="J154" s="214">
        <f>ROUND(I154*H154,2)</f>
        <v>0</v>
      </c>
      <c r="K154" s="210" t="s">
        <v>1</v>
      </c>
      <c r="L154" s="215"/>
      <c r="M154" s="216" t="s">
        <v>1</v>
      </c>
      <c r="N154" s="217" t="s">
        <v>45</v>
      </c>
      <c r="O154" s="74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7" t="s">
        <v>142</v>
      </c>
      <c r="AT154" s="197" t="s">
        <v>117</v>
      </c>
      <c r="AU154" s="197" t="s">
        <v>90</v>
      </c>
      <c r="AY154" s="16" t="s">
        <v>120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6" t="s">
        <v>88</v>
      </c>
      <c r="BK154" s="198">
        <f>ROUND(I154*H154,2)</f>
        <v>0</v>
      </c>
      <c r="BL154" s="16" t="s">
        <v>127</v>
      </c>
      <c r="BM154" s="197" t="s">
        <v>235</v>
      </c>
    </row>
    <row r="155" s="13" customFormat="1">
      <c r="A155" s="13"/>
      <c r="B155" s="199"/>
      <c r="C155" s="13"/>
      <c r="D155" s="200" t="s">
        <v>129</v>
      </c>
      <c r="E155" s="201" t="s">
        <v>1</v>
      </c>
      <c r="F155" s="202" t="s">
        <v>236</v>
      </c>
      <c r="G155" s="13"/>
      <c r="H155" s="203">
        <v>144</v>
      </c>
      <c r="I155" s="204"/>
      <c r="J155" s="13"/>
      <c r="K155" s="13"/>
      <c r="L155" s="199"/>
      <c r="M155" s="205"/>
      <c r="N155" s="206"/>
      <c r="O155" s="206"/>
      <c r="P155" s="206"/>
      <c r="Q155" s="206"/>
      <c r="R155" s="206"/>
      <c r="S155" s="206"/>
      <c r="T155" s="20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1" t="s">
        <v>129</v>
      </c>
      <c r="AU155" s="201" t="s">
        <v>90</v>
      </c>
      <c r="AV155" s="13" t="s">
        <v>90</v>
      </c>
      <c r="AW155" s="13" t="s">
        <v>36</v>
      </c>
      <c r="AX155" s="13" t="s">
        <v>88</v>
      </c>
      <c r="AY155" s="201" t="s">
        <v>120</v>
      </c>
    </row>
    <row r="156" s="2" customFormat="1" ht="21.75" customHeight="1">
      <c r="A156" s="35"/>
      <c r="B156" s="185"/>
      <c r="C156" s="208" t="s">
        <v>237</v>
      </c>
      <c r="D156" s="208" t="s">
        <v>117</v>
      </c>
      <c r="E156" s="209" t="s">
        <v>238</v>
      </c>
      <c r="F156" s="210" t="s">
        <v>239</v>
      </c>
      <c r="G156" s="211" t="s">
        <v>137</v>
      </c>
      <c r="H156" s="212">
        <v>4</v>
      </c>
      <c r="I156" s="213"/>
      <c r="J156" s="214">
        <f>ROUND(I156*H156,2)</f>
        <v>0</v>
      </c>
      <c r="K156" s="210" t="s">
        <v>1</v>
      </c>
      <c r="L156" s="215"/>
      <c r="M156" s="216" t="s">
        <v>1</v>
      </c>
      <c r="N156" s="217" t="s">
        <v>45</v>
      </c>
      <c r="O156" s="74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7" t="s">
        <v>142</v>
      </c>
      <c r="AT156" s="197" t="s">
        <v>117</v>
      </c>
      <c r="AU156" s="197" t="s">
        <v>90</v>
      </c>
      <c r="AY156" s="16" t="s">
        <v>120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6" t="s">
        <v>88</v>
      </c>
      <c r="BK156" s="198">
        <f>ROUND(I156*H156,2)</f>
        <v>0</v>
      </c>
      <c r="BL156" s="16" t="s">
        <v>127</v>
      </c>
      <c r="BM156" s="197" t="s">
        <v>240</v>
      </c>
    </row>
    <row r="157" s="13" customFormat="1">
      <c r="A157" s="13"/>
      <c r="B157" s="199"/>
      <c r="C157" s="13"/>
      <c r="D157" s="200" t="s">
        <v>129</v>
      </c>
      <c r="E157" s="201" t="s">
        <v>1</v>
      </c>
      <c r="F157" s="202" t="s">
        <v>241</v>
      </c>
      <c r="G157" s="13"/>
      <c r="H157" s="203">
        <v>4</v>
      </c>
      <c r="I157" s="204"/>
      <c r="J157" s="13"/>
      <c r="K157" s="13"/>
      <c r="L157" s="199"/>
      <c r="M157" s="205"/>
      <c r="N157" s="206"/>
      <c r="O157" s="206"/>
      <c r="P157" s="206"/>
      <c r="Q157" s="206"/>
      <c r="R157" s="206"/>
      <c r="S157" s="206"/>
      <c r="T157" s="20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1" t="s">
        <v>129</v>
      </c>
      <c r="AU157" s="201" t="s">
        <v>90</v>
      </c>
      <c r="AV157" s="13" t="s">
        <v>90</v>
      </c>
      <c r="AW157" s="13" t="s">
        <v>36</v>
      </c>
      <c r="AX157" s="13" t="s">
        <v>88</v>
      </c>
      <c r="AY157" s="201" t="s">
        <v>120</v>
      </c>
    </row>
    <row r="158" s="2" customFormat="1" ht="21.75" customHeight="1">
      <c r="A158" s="35"/>
      <c r="B158" s="185"/>
      <c r="C158" s="208" t="s">
        <v>242</v>
      </c>
      <c r="D158" s="208" t="s">
        <v>117</v>
      </c>
      <c r="E158" s="209" t="s">
        <v>243</v>
      </c>
      <c r="F158" s="210" t="s">
        <v>244</v>
      </c>
      <c r="G158" s="211" t="s">
        <v>137</v>
      </c>
      <c r="H158" s="212">
        <v>16</v>
      </c>
      <c r="I158" s="213"/>
      <c r="J158" s="214">
        <f>ROUND(I158*H158,2)</f>
        <v>0</v>
      </c>
      <c r="K158" s="210" t="s">
        <v>1</v>
      </c>
      <c r="L158" s="215"/>
      <c r="M158" s="216" t="s">
        <v>1</v>
      </c>
      <c r="N158" s="217" t="s">
        <v>45</v>
      </c>
      <c r="O158" s="74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7" t="s">
        <v>142</v>
      </c>
      <c r="AT158" s="197" t="s">
        <v>117</v>
      </c>
      <c r="AU158" s="197" t="s">
        <v>90</v>
      </c>
      <c r="AY158" s="16" t="s">
        <v>120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6" t="s">
        <v>88</v>
      </c>
      <c r="BK158" s="198">
        <f>ROUND(I158*H158,2)</f>
        <v>0</v>
      </c>
      <c r="BL158" s="16" t="s">
        <v>127</v>
      </c>
      <c r="BM158" s="197" t="s">
        <v>245</v>
      </c>
    </row>
    <row r="159" s="13" customFormat="1">
      <c r="A159" s="13"/>
      <c r="B159" s="199"/>
      <c r="C159" s="13"/>
      <c r="D159" s="200" t="s">
        <v>129</v>
      </c>
      <c r="E159" s="201" t="s">
        <v>1</v>
      </c>
      <c r="F159" s="202" t="s">
        <v>246</v>
      </c>
      <c r="G159" s="13"/>
      <c r="H159" s="203">
        <v>16</v>
      </c>
      <c r="I159" s="204"/>
      <c r="J159" s="13"/>
      <c r="K159" s="13"/>
      <c r="L159" s="199"/>
      <c r="M159" s="205"/>
      <c r="N159" s="206"/>
      <c r="O159" s="206"/>
      <c r="P159" s="206"/>
      <c r="Q159" s="206"/>
      <c r="R159" s="206"/>
      <c r="S159" s="206"/>
      <c r="T159" s="20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1" t="s">
        <v>129</v>
      </c>
      <c r="AU159" s="201" t="s">
        <v>90</v>
      </c>
      <c r="AV159" s="13" t="s">
        <v>90</v>
      </c>
      <c r="AW159" s="13" t="s">
        <v>36</v>
      </c>
      <c r="AX159" s="13" t="s">
        <v>88</v>
      </c>
      <c r="AY159" s="201" t="s">
        <v>120</v>
      </c>
    </row>
    <row r="160" s="2" customFormat="1" ht="16.5" customHeight="1">
      <c r="A160" s="35"/>
      <c r="B160" s="185"/>
      <c r="C160" s="208" t="s">
        <v>247</v>
      </c>
      <c r="D160" s="208" t="s">
        <v>117</v>
      </c>
      <c r="E160" s="209" t="s">
        <v>248</v>
      </c>
      <c r="F160" s="210" t="s">
        <v>249</v>
      </c>
      <c r="G160" s="211" t="s">
        <v>137</v>
      </c>
      <c r="H160" s="212">
        <v>1276</v>
      </c>
      <c r="I160" s="213"/>
      <c r="J160" s="214">
        <f>ROUND(I160*H160,2)</f>
        <v>0</v>
      </c>
      <c r="K160" s="210" t="s">
        <v>1</v>
      </c>
      <c r="L160" s="215"/>
      <c r="M160" s="216" t="s">
        <v>1</v>
      </c>
      <c r="N160" s="217" t="s">
        <v>45</v>
      </c>
      <c r="O160" s="74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7" t="s">
        <v>142</v>
      </c>
      <c r="AT160" s="197" t="s">
        <v>117</v>
      </c>
      <c r="AU160" s="197" t="s">
        <v>90</v>
      </c>
      <c r="AY160" s="16" t="s">
        <v>120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6" t="s">
        <v>88</v>
      </c>
      <c r="BK160" s="198">
        <f>ROUND(I160*H160,2)</f>
        <v>0</v>
      </c>
      <c r="BL160" s="16" t="s">
        <v>127</v>
      </c>
      <c r="BM160" s="197" t="s">
        <v>250</v>
      </c>
    </row>
    <row r="161" s="13" customFormat="1">
      <c r="A161" s="13"/>
      <c r="B161" s="199"/>
      <c r="C161" s="13"/>
      <c r="D161" s="200" t="s">
        <v>129</v>
      </c>
      <c r="E161" s="201" t="s">
        <v>1</v>
      </c>
      <c r="F161" s="202" t="s">
        <v>251</v>
      </c>
      <c r="G161" s="13"/>
      <c r="H161" s="203">
        <v>1276</v>
      </c>
      <c r="I161" s="204"/>
      <c r="J161" s="13"/>
      <c r="K161" s="13"/>
      <c r="L161" s="199"/>
      <c r="M161" s="205"/>
      <c r="N161" s="206"/>
      <c r="O161" s="206"/>
      <c r="P161" s="206"/>
      <c r="Q161" s="206"/>
      <c r="R161" s="206"/>
      <c r="S161" s="206"/>
      <c r="T161" s="20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1" t="s">
        <v>129</v>
      </c>
      <c r="AU161" s="201" t="s">
        <v>90</v>
      </c>
      <c r="AV161" s="13" t="s">
        <v>90</v>
      </c>
      <c r="AW161" s="13" t="s">
        <v>36</v>
      </c>
      <c r="AX161" s="13" t="s">
        <v>88</v>
      </c>
      <c r="AY161" s="201" t="s">
        <v>120</v>
      </c>
    </row>
    <row r="162" s="2" customFormat="1" ht="21.75" customHeight="1">
      <c r="A162" s="35"/>
      <c r="B162" s="185"/>
      <c r="C162" s="208" t="s">
        <v>252</v>
      </c>
      <c r="D162" s="208" t="s">
        <v>117</v>
      </c>
      <c r="E162" s="209" t="s">
        <v>253</v>
      </c>
      <c r="F162" s="210" t="s">
        <v>254</v>
      </c>
      <c r="G162" s="211" t="s">
        <v>137</v>
      </c>
      <c r="H162" s="212">
        <v>148</v>
      </c>
      <c r="I162" s="213"/>
      <c r="J162" s="214">
        <f>ROUND(I162*H162,2)</f>
        <v>0</v>
      </c>
      <c r="K162" s="210" t="s">
        <v>1</v>
      </c>
      <c r="L162" s="215"/>
      <c r="M162" s="216" t="s">
        <v>1</v>
      </c>
      <c r="N162" s="217" t="s">
        <v>45</v>
      </c>
      <c r="O162" s="74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7" t="s">
        <v>142</v>
      </c>
      <c r="AT162" s="197" t="s">
        <v>117</v>
      </c>
      <c r="AU162" s="197" t="s">
        <v>90</v>
      </c>
      <c r="AY162" s="16" t="s">
        <v>120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6" t="s">
        <v>88</v>
      </c>
      <c r="BK162" s="198">
        <f>ROUND(I162*H162,2)</f>
        <v>0</v>
      </c>
      <c r="BL162" s="16" t="s">
        <v>127</v>
      </c>
      <c r="BM162" s="197" t="s">
        <v>255</v>
      </c>
    </row>
    <row r="163" s="13" customFormat="1">
      <c r="A163" s="13"/>
      <c r="B163" s="199"/>
      <c r="C163" s="13"/>
      <c r="D163" s="200" t="s">
        <v>129</v>
      </c>
      <c r="E163" s="201" t="s">
        <v>1</v>
      </c>
      <c r="F163" s="202" t="s">
        <v>256</v>
      </c>
      <c r="G163" s="13"/>
      <c r="H163" s="203">
        <v>148</v>
      </c>
      <c r="I163" s="204"/>
      <c r="J163" s="13"/>
      <c r="K163" s="13"/>
      <c r="L163" s="199"/>
      <c r="M163" s="205"/>
      <c r="N163" s="206"/>
      <c r="O163" s="206"/>
      <c r="P163" s="206"/>
      <c r="Q163" s="206"/>
      <c r="R163" s="206"/>
      <c r="S163" s="206"/>
      <c r="T163" s="20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1" t="s">
        <v>129</v>
      </c>
      <c r="AU163" s="201" t="s">
        <v>90</v>
      </c>
      <c r="AV163" s="13" t="s">
        <v>90</v>
      </c>
      <c r="AW163" s="13" t="s">
        <v>36</v>
      </c>
      <c r="AX163" s="13" t="s">
        <v>88</v>
      </c>
      <c r="AY163" s="201" t="s">
        <v>120</v>
      </c>
    </row>
    <row r="164" s="2" customFormat="1" ht="21.75" customHeight="1">
      <c r="A164" s="35"/>
      <c r="B164" s="185"/>
      <c r="C164" s="208" t="s">
        <v>257</v>
      </c>
      <c r="D164" s="208" t="s">
        <v>117</v>
      </c>
      <c r="E164" s="209" t="s">
        <v>258</v>
      </c>
      <c r="F164" s="210" t="s">
        <v>259</v>
      </c>
      <c r="G164" s="211" t="s">
        <v>137</v>
      </c>
      <c r="H164" s="212">
        <v>7</v>
      </c>
      <c r="I164" s="213"/>
      <c r="J164" s="214">
        <f>ROUND(I164*H164,2)</f>
        <v>0</v>
      </c>
      <c r="K164" s="210" t="s">
        <v>1</v>
      </c>
      <c r="L164" s="215"/>
      <c r="M164" s="216" t="s">
        <v>1</v>
      </c>
      <c r="N164" s="217" t="s">
        <v>45</v>
      </c>
      <c r="O164" s="74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7" t="s">
        <v>142</v>
      </c>
      <c r="AT164" s="197" t="s">
        <v>117</v>
      </c>
      <c r="AU164" s="197" t="s">
        <v>90</v>
      </c>
      <c r="AY164" s="16" t="s">
        <v>120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6" t="s">
        <v>88</v>
      </c>
      <c r="BK164" s="198">
        <f>ROUND(I164*H164,2)</f>
        <v>0</v>
      </c>
      <c r="BL164" s="16" t="s">
        <v>127</v>
      </c>
      <c r="BM164" s="197" t="s">
        <v>260</v>
      </c>
    </row>
    <row r="165" s="13" customFormat="1">
      <c r="A165" s="13"/>
      <c r="B165" s="199"/>
      <c r="C165" s="13"/>
      <c r="D165" s="200" t="s">
        <v>129</v>
      </c>
      <c r="E165" s="201" t="s">
        <v>1</v>
      </c>
      <c r="F165" s="202" t="s">
        <v>261</v>
      </c>
      <c r="G165" s="13"/>
      <c r="H165" s="203">
        <v>7</v>
      </c>
      <c r="I165" s="204"/>
      <c r="J165" s="13"/>
      <c r="K165" s="13"/>
      <c r="L165" s="199"/>
      <c r="M165" s="205"/>
      <c r="N165" s="206"/>
      <c r="O165" s="206"/>
      <c r="P165" s="206"/>
      <c r="Q165" s="206"/>
      <c r="R165" s="206"/>
      <c r="S165" s="206"/>
      <c r="T165" s="20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1" t="s">
        <v>129</v>
      </c>
      <c r="AU165" s="201" t="s">
        <v>90</v>
      </c>
      <c r="AV165" s="13" t="s">
        <v>90</v>
      </c>
      <c r="AW165" s="13" t="s">
        <v>36</v>
      </c>
      <c r="AX165" s="13" t="s">
        <v>88</v>
      </c>
      <c r="AY165" s="201" t="s">
        <v>120</v>
      </c>
    </row>
    <row r="166" s="2" customFormat="1" ht="21.75" customHeight="1">
      <c r="A166" s="35"/>
      <c r="B166" s="185"/>
      <c r="C166" s="208" t="s">
        <v>262</v>
      </c>
      <c r="D166" s="208" t="s">
        <v>117</v>
      </c>
      <c r="E166" s="209" t="s">
        <v>263</v>
      </c>
      <c r="F166" s="210" t="s">
        <v>264</v>
      </c>
      <c r="G166" s="211" t="s">
        <v>126</v>
      </c>
      <c r="H166" s="212">
        <v>210</v>
      </c>
      <c r="I166" s="213"/>
      <c r="J166" s="214">
        <f>ROUND(I166*H166,2)</f>
        <v>0</v>
      </c>
      <c r="K166" s="210" t="s">
        <v>1</v>
      </c>
      <c r="L166" s="215"/>
      <c r="M166" s="216" t="s">
        <v>1</v>
      </c>
      <c r="N166" s="217" t="s">
        <v>45</v>
      </c>
      <c r="O166" s="74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7" t="s">
        <v>142</v>
      </c>
      <c r="AT166" s="197" t="s">
        <v>117</v>
      </c>
      <c r="AU166" s="197" t="s">
        <v>90</v>
      </c>
      <c r="AY166" s="16" t="s">
        <v>120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6" t="s">
        <v>88</v>
      </c>
      <c r="BK166" s="198">
        <f>ROUND(I166*H166,2)</f>
        <v>0</v>
      </c>
      <c r="BL166" s="16" t="s">
        <v>127</v>
      </c>
      <c r="BM166" s="197" t="s">
        <v>265</v>
      </c>
    </row>
    <row r="167" s="13" customFormat="1">
      <c r="A167" s="13"/>
      <c r="B167" s="199"/>
      <c r="C167" s="13"/>
      <c r="D167" s="200" t="s">
        <v>129</v>
      </c>
      <c r="E167" s="201" t="s">
        <v>1</v>
      </c>
      <c r="F167" s="202" t="s">
        <v>266</v>
      </c>
      <c r="G167" s="13"/>
      <c r="H167" s="203">
        <v>210</v>
      </c>
      <c r="I167" s="204"/>
      <c r="J167" s="13"/>
      <c r="K167" s="13"/>
      <c r="L167" s="199"/>
      <c r="M167" s="205"/>
      <c r="N167" s="206"/>
      <c r="O167" s="206"/>
      <c r="P167" s="206"/>
      <c r="Q167" s="206"/>
      <c r="R167" s="206"/>
      <c r="S167" s="206"/>
      <c r="T167" s="20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1" t="s">
        <v>129</v>
      </c>
      <c r="AU167" s="201" t="s">
        <v>90</v>
      </c>
      <c r="AV167" s="13" t="s">
        <v>90</v>
      </c>
      <c r="AW167" s="13" t="s">
        <v>36</v>
      </c>
      <c r="AX167" s="13" t="s">
        <v>88</v>
      </c>
      <c r="AY167" s="201" t="s">
        <v>120</v>
      </c>
    </row>
    <row r="168" s="2" customFormat="1" ht="16.5" customHeight="1">
      <c r="A168" s="35"/>
      <c r="B168" s="185"/>
      <c r="C168" s="208" t="s">
        <v>267</v>
      </c>
      <c r="D168" s="208" t="s">
        <v>117</v>
      </c>
      <c r="E168" s="209" t="s">
        <v>268</v>
      </c>
      <c r="F168" s="210" t="s">
        <v>269</v>
      </c>
      <c r="G168" s="211" t="s">
        <v>270</v>
      </c>
      <c r="H168" s="212">
        <v>7</v>
      </c>
      <c r="I168" s="213"/>
      <c r="J168" s="214">
        <f>ROUND(I168*H168,2)</f>
        <v>0</v>
      </c>
      <c r="K168" s="210" t="s">
        <v>1</v>
      </c>
      <c r="L168" s="215"/>
      <c r="M168" s="216" t="s">
        <v>1</v>
      </c>
      <c r="N168" s="217" t="s">
        <v>45</v>
      </c>
      <c r="O168" s="74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7" t="s">
        <v>142</v>
      </c>
      <c r="AT168" s="197" t="s">
        <v>117</v>
      </c>
      <c r="AU168" s="197" t="s">
        <v>90</v>
      </c>
      <c r="AY168" s="16" t="s">
        <v>120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6" t="s">
        <v>88</v>
      </c>
      <c r="BK168" s="198">
        <f>ROUND(I168*H168,2)</f>
        <v>0</v>
      </c>
      <c r="BL168" s="16" t="s">
        <v>127</v>
      </c>
      <c r="BM168" s="197" t="s">
        <v>271</v>
      </c>
    </row>
    <row r="169" s="13" customFormat="1">
      <c r="A169" s="13"/>
      <c r="B169" s="199"/>
      <c r="C169" s="13"/>
      <c r="D169" s="200" t="s">
        <v>129</v>
      </c>
      <c r="E169" s="201" t="s">
        <v>1</v>
      </c>
      <c r="F169" s="202" t="s">
        <v>272</v>
      </c>
      <c r="G169" s="13"/>
      <c r="H169" s="203">
        <v>7</v>
      </c>
      <c r="I169" s="204"/>
      <c r="J169" s="13"/>
      <c r="K169" s="13"/>
      <c r="L169" s="199"/>
      <c r="M169" s="205"/>
      <c r="N169" s="206"/>
      <c r="O169" s="206"/>
      <c r="P169" s="206"/>
      <c r="Q169" s="206"/>
      <c r="R169" s="206"/>
      <c r="S169" s="206"/>
      <c r="T169" s="20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1" t="s">
        <v>129</v>
      </c>
      <c r="AU169" s="201" t="s">
        <v>90</v>
      </c>
      <c r="AV169" s="13" t="s">
        <v>90</v>
      </c>
      <c r="AW169" s="13" t="s">
        <v>36</v>
      </c>
      <c r="AX169" s="13" t="s">
        <v>88</v>
      </c>
      <c r="AY169" s="201" t="s">
        <v>120</v>
      </c>
    </row>
    <row r="170" s="2" customFormat="1" ht="16.5" customHeight="1">
      <c r="A170" s="35"/>
      <c r="B170" s="185"/>
      <c r="C170" s="208" t="s">
        <v>273</v>
      </c>
      <c r="D170" s="208" t="s">
        <v>117</v>
      </c>
      <c r="E170" s="209" t="s">
        <v>274</v>
      </c>
      <c r="F170" s="210" t="s">
        <v>275</v>
      </c>
      <c r="G170" s="211" t="s">
        <v>276</v>
      </c>
      <c r="H170" s="212">
        <v>0.025999999999999999</v>
      </c>
      <c r="I170" s="213"/>
      <c r="J170" s="214">
        <f>ROUND(I170*H170,2)</f>
        <v>0</v>
      </c>
      <c r="K170" s="210" t="s">
        <v>1</v>
      </c>
      <c r="L170" s="215"/>
      <c r="M170" s="216" t="s">
        <v>1</v>
      </c>
      <c r="N170" s="217" t="s">
        <v>45</v>
      </c>
      <c r="O170" s="74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7" t="s">
        <v>142</v>
      </c>
      <c r="AT170" s="197" t="s">
        <v>117</v>
      </c>
      <c r="AU170" s="197" t="s">
        <v>90</v>
      </c>
      <c r="AY170" s="16" t="s">
        <v>120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6" t="s">
        <v>88</v>
      </c>
      <c r="BK170" s="198">
        <f>ROUND(I170*H170,2)</f>
        <v>0</v>
      </c>
      <c r="BL170" s="16" t="s">
        <v>127</v>
      </c>
      <c r="BM170" s="197" t="s">
        <v>277</v>
      </c>
    </row>
    <row r="171" s="13" customFormat="1">
      <c r="A171" s="13"/>
      <c r="B171" s="199"/>
      <c r="C171" s="13"/>
      <c r="D171" s="200" t="s">
        <v>129</v>
      </c>
      <c r="E171" s="201" t="s">
        <v>1</v>
      </c>
      <c r="F171" s="202" t="s">
        <v>278</v>
      </c>
      <c r="G171" s="13"/>
      <c r="H171" s="203">
        <v>0.025999999999999999</v>
      </c>
      <c r="I171" s="204"/>
      <c r="J171" s="13"/>
      <c r="K171" s="13"/>
      <c r="L171" s="199"/>
      <c r="M171" s="205"/>
      <c r="N171" s="206"/>
      <c r="O171" s="206"/>
      <c r="P171" s="206"/>
      <c r="Q171" s="206"/>
      <c r="R171" s="206"/>
      <c r="S171" s="206"/>
      <c r="T171" s="20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1" t="s">
        <v>129</v>
      </c>
      <c r="AU171" s="201" t="s">
        <v>90</v>
      </c>
      <c r="AV171" s="13" t="s">
        <v>90</v>
      </c>
      <c r="AW171" s="13" t="s">
        <v>36</v>
      </c>
      <c r="AX171" s="13" t="s">
        <v>88</v>
      </c>
      <c r="AY171" s="201" t="s">
        <v>120</v>
      </c>
    </row>
    <row r="172" s="2" customFormat="1" ht="16.5" customHeight="1">
      <c r="A172" s="35"/>
      <c r="B172" s="185"/>
      <c r="C172" s="208" t="s">
        <v>279</v>
      </c>
      <c r="D172" s="208" t="s">
        <v>117</v>
      </c>
      <c r="E172" s="209" t="s">
        <v>280</v>
      </c>
      <c r="F172" s="210" t="s">
        <v>281</v>
      </c>
      <c r="G172" s="211" t="s">
        <v>276</v>
      </c>
      <c r="H172" s="212">
        <v>0.071999999999999995</v>
      </c>
      <c r="I172" s="213"/>
      <c r="J172" s="214">
        <f>ROUND(I172*H172,2)</f>
        <v>0</v>
      </c>
      <c r="K172" s="210" t="s">
        <v>1</v>
      </c>
      <c r="L172" s="215"/>
      <c r="M172" s="216" t="s">
        <v>1</v>
      </c>
      <c r="N172" s="217" t="s">
        <v>45</v>
      </c>
      <c r="O172" s="74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7" t="s">
        <v>142</v>
      </c>
      <c r="AT172" s="197" t="s">
        <v>117</v>
      </c>
      <c r="AU172" s="197" t="s">
        <v>90</v>
      </c>
      <c r="AY172" s="16" t="s">
        <v>120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6" t="s">
        <v>88</v>
      </c>
      <c r="BK172" s="198">
        <f>ROUND(I172*H172,2)</f>
        <v>0</v>
      </c>
      <c r="BL172" s="16" t="s">
        <v>127</v>
      </c>
      <c r="BM172" s="197" t="s">
        <v>282</v>
      </c>
    </row>
    <row r="173" s="13" customFormat="1">
      <c r="A173" s="13"/>
      <c r="B173" s="199"/>
      <c r="C173" s="13"/>
      <c r="D173" s="200" t="s">
        <v>129</v>
      </c>
      <c r="E173" s="201" t="s">
        <v>1</v>
      </c>
      <c r="F173" s="202" t="s">
        <v>283</v>
      </c>
      <c r="G173" s="13"/>
      <c r="H173" s="203">
        <v>0.071999999999999995</v>
      </c>
      <c r="I173" s="204"/>
      <c r="J173" s="13"/>
      <c r="K173" s="13"/>
      <c r="L173" s="199"/>
      <c r="M173" s="205"/>
      <c r="N173" s="206"/>
      <c r="O173" s="206"/>
      <c r="P173" s="206"/>
      <c r="Q173" s="206"/>
      <c r="R173" s="206"/>
      <c r="S173" s="206"/>
      <c r="T173" s="20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1" t="s">
        <v>129</v>
      </c>
      <c r="AU173" s="201" t="s">
        <v>90</v>
      </c>
      <c r="AV173" s="13" t="s">
        <v>90</v>
      </c>
      <c r="AW173" s="13" t="s">
        <v>36</v>
      </c>
      <c r="AX173" s="13" t="s">
        <v>88</v>
      </c>
      <c r="AY173" s="201" t="s">
        <v>120</v>
      </c>
    </row>
    <row r="174" s="2" customFormat="1" ht="16.5" customHeight="1">
      <c r="A174" s="35"/>
      <c r="B174" s="185"/>
      <c r="C174" s="208" t="s">
        <v>284</v>
      </c>
      <c r="D174" s="208" t="s">
        <v>117</v>
      </c>
      <c r="E174" s="209" t="s">
        <v>285</v>
      </c>
      <c r="F174" s="210" t="s">
        <v>286</v>
      </c>
      <c r="G174" s="211" t="s">
        <v>276</v>
      </c>
      <c r="H174" s="212">
        <v>0.002</v>
      </c>
      <c r="I174" s="213"/>
      <c r="J174" s="214">
        <f>ROUND(I174*H174,2)</f>
        <v>0</v>
      </c>
      <c r="K174" s="210" t="s">
        <v>1</v>
      </c>
      <c r="L174" s="215"/>
      <c r="M174" s="216" t="s">
        <v>1</v>
      </c>
      <c r="N174" s="217" t="s">
        <v>45</v>
      </c>
      <c r="O174" s="74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7" t="s">
        <v>142</v>
      </c>
      <c r="AT174" s="197" t="s">
        <v>117</v>
      </c>
      <c r="AU174" s="197" t="s">
        <v>90</v>
      </c>
      <c r="AY174" s="16" t="s">
        <v>120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6" t="s">
        <v>88</v>
      </c>
      <c r="BK174" s="198">
        <f>ROUND(I174*H174,2)</f>
        <v>0</v>
      </c>
      <c r="BL174" s="16" t="s">
        <v>127</v>
      </c>
      <c r="BM174" s="197" t="s">
        <v>287</v>
      </c>
    </row>
    <row r="175" s="13" customFormat="1">
      <c r="A175" s="13"/>
      <c r="B175" s="199"/>
      <c r="C175" s="13"/>
      <c r="D175" s="200" t="s">
        <v>129</v>
      </c>
      <c r="E175" s="201" t="s">
        <v>1</v>
      </c>
      <c r="F175" s="202" t="s">
        <v>288</v>
      </c>
      <c r="G175" s="13"/>
      <c r="H175" s="203">
        <v>0.002</v>
      </c>
      <c r="I175" s="204"/>
      <c r="J175" s="13"/>
      <c r="K175" s="13"/>
      <c r="L175" s="199"/>
      <c r="M175" s="218"/>
      <c r="N175" s="219"/>
      <c r="O175" s="219"/>
      <c r="P175" s="219"/>
      <c r="Q175" s="219"/>
      <c r="R175" s="219"/>
      <c r="S175" s="219"/>
      <c r="T175" s="22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1" t="s">
        <v>129</v>
      </c>
      <c r="AU175" s="201" t="s">
        <v>90</v>
      </c>
      <c r="AV175" s="13" t="s">
        <v>90</v>
      </c>
      <c r="AW175" s="13" t="s">
        <v>36</v>
      </c>
      <c r="AX175" s="13" t="s">
        <v>88</v>
      </c>
      <c r="AY175" s="201" t="s">
        <v>120</v>
      </c>
    </row>
    <row r="176" s="2" customFormat="1" ht="6.96" customHeight="1">
      <c r="A176" s="35"/>
      <c r="B176" s="57"/>
      <c r="C176" s="58"/>
      <c r="D176" s="58"/>
      <c r="E176" s="58"/>
      <c r="F176" s="58"/>
      <c r="G176" s="58"/>
      <c r="H176" s="58"/>
      <c r="I176" s="145"/>
      <c r="J176" s="58"/>
      <c r="K176" s="58"/>
      <c r="L176" s="36"/>
      <c r="M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</row>
  </sheetData>
  <autoFilter ref="C117:K17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7"/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18"/>
      <c r="J3" s="18"/>
      <c r="K3" s="18"/>
      <c r="L3" s="19"/>
      <c r="AT3" s="16" t="s">
        <v>90</v>
      </c>
    </row>
    <row r="4" hidden="1" s="1" customFormat="1" ht="24.96" customHeight="1">
      <c r="B4" s="19"/>
      <c r="D4" s="20" t="s">
        <v>94</v>
      </c>
      <c r="I4" s="117"/>
      <c r="L4" s="19"/>
      <c r="M4" s="119" t="s">
        <v>10</v>
      </c>
      <c r="AT4" s="16" t="s">
        <v>3</v>
      </c>
    </row>
    <row r="5" hidden="1" s="1" customFormat="1" ht="6.96" customHeight="1">
      <c r="B5" s="19"/>
      <c r="I5" s="117"/>
      <c r="L5" s="19"/>
    </row>
    <row r="6" hidden="1" s="1" customFormat="1" ht="12" customHeight="1">
      <c r="B6" s="19"/>
      <c r="D6" s="29" t="s">
        <v>16</v>
      </c>
      <c r="I6" s="117"/>
      <c r="L6" s="19"/>
    </row>
    <row r="7" hidden="1" s="1" customFormat="1" ht="23.25" customHeight="1">
      <c r="B7" s="19"/>
      <c r="E7" s="120" t="str">
        <f>'Rekapitulace stavby'!K6</f>
        <v>Plavební značení na mostech Baťova kanálu - osvětlení - projektová dokumentace</v>
      </c>
      <c r="F7" s="29"/>
      <c r="G7" s="29"/>
      <c r="H7" s="29"/>
      <c r="I7" s="117"/>
      <c r="L7" s="19"/>
    </row>
    <row r="8" hidden="1" s="2" customFormat="1" ht="12" customHeight="1">
      <c r="A8" s="35"/>
      <c r="B8" s="36"/>
      <c r="C8" s="35"/>
      <c r="D8" s="29" t="s">
        <v>95</v>
      </c>
      <c r="E8" s="35"/>
      <c r="F8" s="35"/>
      <c r="G8" s="35"/>
      <c r="H8" s="35"/>
      <c r="I8" s="121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289</v>
      </c>
      <c r="F9" s="35"/>
      <c r="G9" s="35"/>
      <c r="H9" s="35"/>
      <c r="I9" s="12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12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122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122" t="s">
        <v>22</v>
      </c>
      <c r="J12" s="66" t="str">
        <f>'Rekapitulace stavby'!AN8</f>
        <v>21. 11. 2019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121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122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122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121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122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122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121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122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122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121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122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122" t="s">
        <v>28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121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38</v>
      </c>
      <c r="E26" s="35"/>
      <c r="F26" s="35"/>
      <c r="G26" s="35"/>
      <c r="H26" s="35"/>
      <c r="I26" s="121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23"/>
      <c r="B27" s="124"/>
      <c r="C27" s="123"/>
      <c r="D27" s="123"/>
      <c r="E27" s="33" t="s">
        <v>1</v>
      </c>
      <c r="F27" s="33"/>
      <c r="G27" s="33"/>
      <c r="H27" s="33"/>
      <c r="I27" s="125"/>
      <c r="J27" s="123"/>
      <c r="K27" s="123"/>
      <c r="L27" s="126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12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12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8" t="s">
        <v>40</v>
      </c>
      <c r="E30" s="35"/>
      <c r="F30" s="35"/>
      <c r="G30" s="35"/>
      <c r="H30" s="35"/>
      <c r="I30" s="121"/>
      <c r="J30" s="93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12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129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30" t="s">
        <v>44</v>
      </c>
      <c r="E33" s="29" t="s">
        <v>45</v>
      </c>
      <c r="F33" s="131">
        <f>ROUND((SUM(BE121:BE135)),  2)</f>
        <v>0</v>
      </c>
      <c r="G33" s="35"/>
      <c r="H33" s="35"/>
      <c r="I33" s="132">
        <v>0.20999999999999999</v>
      </c>
      <c r="J33" s="131">
        <f>ROUND(((SUM(BE121:BE135))*I33),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31">
        <f>ROUND((SUM(BF121:BF135)),  2)</f>
        <v>0</v>
      </c>
      <c r="G34" s="35"/>
      <c r="H34" s="35"/>
      <c r="I34" s="132">
        <v>0.14999999999999999</v>
      </c>
      <c r="J34" s="131">
        <f>ROUND(((SUM(BF121:BF135))*I34),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31">
        <f>ROUND((SUM(BG121:BG135)),  2)</f>
        <v>0</v>
      </c>
      <c r="G35" s="35"/>
      <c r="H35" s="35"/>
      <c r="I35" s="132">
        <v>0.20999999999999999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31">
        <f>ROUND((SUM(BH121:BH135)),  2)</f>
        <v>0</v>
      </c>
      <c r="G36" s="35"/>
      <c r="H36" s="35"/>
      <c r="I36" s="132">
        <v>0.14999999999999999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31">
        <f>ROUND((SUM(BI121:BI135)),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121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33"/>
      <c r="D39" s="134" t="s">
        <v>50</v>
      </c>
      <c r="E39" s="78"/>
      <c r="F39" s="78"/>
      <c r="G39" s="135" t="s">
        <v>51</v>
      </c>
      <c r="H39" s="136" t="s">
        <v>52</v>
      </c>
      <c r="I39" s="137"/>
      <c r="J39" s="138">
        <f>SUM(J30:J37)</f>
        <v>0</v>
      </c>
      <c r="K39" s="139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12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I41" s="117"/>
      <c r="L41" s="19"/>
    </row>
    <row r="42" hidden="1" s="1" customFormat="1" ht="14.4" customHeight="1">
      <c r="B42" s="19"/>
      <c r="I42" s="117"/>
      <c r="L42" s="19"/>
    </row>
    <row r="43" hidden="1" s="1" customFormat="1" ht="14.4" customHeight="1">
      <c r="B43" s="19"/>
      <c r="I43" s="117"/>
      <c r="L43" s="19"/>
    </row>
    <row r="44" hidden="1" s="1" customFormat="1" ht="14.4" customHeight="1">
      <c r="B44" s="19"/>
      <c r="I44" s="117"/>
      <c r="L44" s="19"/>
    </row>
    <row r="45" hidden="1" s="1" customFormat="1" ht="14.4" customHeight="1">
      <c r="B45" s="19"/>
      <c r="I45" s="117"/>
      <c r="L45" s="19"/>
    </row>
    <row r="46" hidden="1" s="1" customFormat="1" ht="14.4" customHeight="1">
      <c r="B46" s="19"/>
      <c r="I46" s="117"/>
      <c r="L46" s="19"/>
    </row>
    <row r="47" hidden="1" s="1" customFormat="1" ht="14.4" customHeight="1">
      <c r="B47" s="19"/>
      <c r="I47" s="117"/>
      <c r="L47" s="19"/>
    </row>
    <row r="48" hidden="1" s="1" customFormat="1" ht="14.4" customHeight="1">
      <c r="B48" s="19"/>
      <c r="I48" s="117"/>
      <c r="L48" s="19"/>
    </row>
    <row r="49" hidden="1" s="1" customFormat="1" ht="14.4" customHeight="1">
      <c r="B49" s="19"/>
      <c r="I49" s="117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140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41" t="s">
        <v>56</v>
      </c>
      <c r="G61" s="55" t="s">
        <v>55</v>
      </c>
      <c r="H61" s="38"/>
      <c r="I61" s="142"/>
      <c r="J61" s="143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144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41" t="s">
        <v>56</v>
      </c>
      <c r="G76" s="55" t="s">
        <v>55</v>
      </c>
      <c r="H76" s="38"/>
      <c r="I76" s="142"/>
      <c r="J76" s="143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145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146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97</v>
      </c>
      <c r="D82" s="35"/>
      <c r="E82" s="35"/>
      <c r="F82" s="35"/>
      <c r="G82" s="35"/>
      <c r="H82" s="35"/>
      <c r="I82" s="121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121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121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3.25" customHeight="1">
      <c r="A85" s="35"/>
      <c r="B85" s="36"/>
      <c r="C85" s="35"/>
      <c r="D85" s="35"/>
      <c r="E85" s="120" t="str">
        <f>E7</f>
        <v>Plavební značení na mostech Baťova kanálu - osvětlení - projektová dokumentace</v>
      </c>
      <c r="F85" s="29"/>
      <c r="G85" s="29"/>
      <c r="H85" s="29"/>
      <c r="I85" s="121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95</v>
      </c>
      <c r="D86" s="35"/>
      <c r="E86" s="35"/>
      <c r="F86" s="35"/>
      <c r="G86" s="35"/>
      <c r="H86" s="35"/>
      <c r="I86" s="121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02 - Vedlejší a ostatní náklady</v>
      </c>
      <c r="F87" s="35"/>
      <c r="G87" s="35"/>
      <c r="H87" s="35"/>
      <c r="I87" s="121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121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122" t="s">
        <v>22</v>
      </c>
      <c r="J89" s="66" t="str">
        <f>IF(J12="","",J12)</f>
        <v>21. 11. 2019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121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54.45" customHeight="1">
      <c r="A91" s="35"/>
      <c r="B91" s="36"/>
      <c r="C91" s="29" t="s">
        <v>24</v>
      </c>
      <c r="D91" s="35"/>
      <c r="E91" s="35"/>
      <c r="F91" s="24" t="str">
        <f>E15</f>
        <v>Povodí Moravy, s.p., Dřevařská 11, 60175 Brno</v>
      </c>
      <c r="G91" s="35"/>
      <c r="H91" s="35"/>
      <c r="I91" s="122" t="s">
        <v>32</v>
      </c>
      <c r="J91" s="33" t="str">
        <f>E21</f>
        <v>Sweco Hydroprojekt a.s., Táborská 31, Praha 4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122" t="s">
        <v>37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121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47" t="s">
        <v>98</v>
      </c>
      <c r="D94" s="133"/>
      <c r="E94" s="133"/>
      <c r="F94" s="133"/>
      <c r="G94" s="133"/>
      <c r="H94" s="133"/>
      <c r="I94" s="148"/>
      <c r="J94" s="149" t="s">
        <v>99</v>
      </c>
      <c r="K94" s="133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121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50" t="s">
        <v>100</v>
      </c>
      <c r="D96" s="35"/>
      <c r="E96" s="35"/>
      <c r="F96" s="35"/>
      <c r="G96" s="35"/>
      <c r="H96" s="35"/>
      <c r="I96" s="121"/>
      <c r="J96" s="93">
        <f>J121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101</v>
      </c>
    </row>
    <row r="97" hidden="1" s="9" customFormat="1" ht="24.96" customHeight="1">
      <c r="A97" s="9"/>
      <c r="B97" s="151"/>
      <c r="C97" s="9"/>
      <c r="D97" s="152" t="s">
        <v>290</v>
      </c>
      <c r="E97" s="153"/>
      <c r="F97" s="153"/>
      <c r="G97" s="153"/>
      <c r="H97" s="153"/>
      <c r="I97" s="154"/>
      <c r="J97" s="155">
        <f>J122</f>
        <v>0</v>
      </c>
      <c r="K97" s="9"/>
      <c r="L97" s="15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56"/>
      <c r="C98" s="10"/>
      <c r="D98" s="157" t="s">
        <v>291</v>
      </c>
      <c r="E98" s="158"/>
      <c r="F98" s="158"/>
      <c r="G98" s="158"/>
      <c r="H98" s="158"/>
      <c r="I98" s="159"/>
      <c r="J98" s="160">
        <f>J123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56"/>
      <c r="C99" s="10"/>
      <c r="D99" s="157" t="s">
        <v>292</v>
      </c>
      <c r="E99" s="158"/>
      <c r="F99" s="158"/>
      <c r="G99" s="158"/>
      <c r="H99" s="158"/>
      <c r="I99" s="159"/>
      <c r="J99" s="160">
        <f>J127</f>
        <v>0</v>
      </c>
      <c r="K99" s="10"/>
      <c r="L99" s="15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56"/>
      <c r="C100" s="10"/>
      <c r="D100" s="157" t="s">
        <v>293</v>
      </c>
      <c r="E100" s="158"/>
      <c r="F100" s="158"/>
      <c r="G100" s="158"/>
      <c r="H100" s="158"/>
      <c r="I100" s="159"/>
      <c r="J100" s="160">
        <f>J129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56"/>
      <c r="C101" s="10"/>
      <c r="D101" s="157" t="s">
        <v>294</v>
      </c>
      <c r="E101" s="158"/>
      <c r="F101" s="158"/>
      <c r="G101" s="158"/>
      <c r="H101" s="158"/>
      <c r="I101" s="159"/>
      <c r="J101" s="160">
        <f>J133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5"/>
      <c r="B102" s="36"/>
      <c r="C102" s="35"/>
      <c r="D102" s="35"/>
      <c r="E102" s="35"/>
      <c r="F102" s="35"/>
      <c r="G102" s="35"/>
      <c r="H102" s="35"/>
      <c r="I102" s="121"/>
      <c r="J102" s="35"/>
      <c r="K102" s="35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 s="2" customFormat="1" ht="6.96" customHeight="1">
      <c r="A103" s="35"/>
      <c r="B103" s="57"/>
      <c r="C103" s="58"/>
      <c r="D103" s="58"/>
      <c r="E103" s="58"/>
      <c r="F103" s="58"/>
      <c r="G103" s="58"/>
      <c r="H103" s="58"/>
      <c r="I103" s="145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/>
    <row r="105" hidden="1"/>
    <row r="106" hidden="1"/>
    <row r="107" s="2" customFormat="1" ht="6.96" customHeight="1">
      <c r="A107" s="35"/>
      <c r="B107" s="59"/>
      <c r="C107" s="60"/>
      <c r="D107" s="60"/>
      <c r="E107" s="60"/>
      <c r="F107" s="60"/>
      <c r="G107" s="60"/>
      <c r="H107" s="60"/>
      <c r="I107" s="146"/>
      <c r="J107" s="60"/>
      <c r="K107" s="60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104</v>
      </c>
      <c r="D108" s="35"/>
      <c r="E108" s="35"/>
      <c r="F108" s="35"/>
      <c r="G108" s="35"/>
      <c r="H108" s="35"/>
      <c r="I108" s="121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5"/>
      <c r="D109" s="35"/>
      <c r="E109" s="35"/>
      <c r="F109" s="35"/>
      <c r="G109" s="35"/>
      <c r="H109" s="35"/>
      <c r="I109" s="121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5"/>
      <c r="E110" s="35"/>
      <c r="F110" s="35"/>
      <c r="G110" s="35"/>
      <c r="H110" s="35"/>
      <c r="I110" s="121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3.25" customHeight="1">
      <c r="A111" s="35"/>
      <c r="B111" s="36"/>
      <c r="C111" s="35"/>
      <c r="D111" s="35"/>
      <c r="E111" s="120" t="str">
        <f>E7</f>
        <v>Plavební značení na mostech Baťova kanálu - osvětlení - projektová dokumentace</v>
      </c>
      <c r="F111" s="29"/>
      <c r="G111" s="29"/>
      <c r="H111" s="29"/>
      <c r="I111" s="121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95</v>
      </c>
      <c r="D112" s="35"/>
      <c r="E112" s="35"/>
      <c r="F112" s="35"/>
      <c r="G112" s="35"/>
      <c r="H112" s="35"/>
      <c r="I112" s="121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5"/>
      <c r="D113" s="35"/>
      <c r="E113" s="64" t="str">
        <f>E9</f>
        <v>02 - Vedlejší a ostatní náklady</v>
      </c>
      <c r="F113" s="35"/>
      <c r="G113" s="35"/>
      <c r="H113" s="35"/>
      <c r="I113" s="121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5"/>
      <c r="D114" s="35"/>
      <c r="E114" s="35"/>
      <c r="F114" s="35"/>
      <c r="G114" s="35"/>
      <c r="H114" s="35"/>
      <c r="I114" s="121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5"/>
      <c r="E115" s="35"/>
      <c r="F115" s="24" t="str">
        <f>F12</f>
        <v xml:space="preserve"> </v>
      </c>
      <c r="G115" s="35"/>
      <c r="H115" s="35"/>
      <c r="I115" s="122" t="s">
        <v>22</v>
      </c>
      <c r="J115" s="66" t="str">
        <f>IF(J12="","",J12)</f>
        <v>21. 11. 2019</v>
      </c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5"/>
      <c r="D116" s="35"/>
      <c r="E116" s="35"/>
      <c r="F116" s="35"/>
      <c r="G116" s="35"/>
      <c r="H116" s="35"/>
      <c r="I116" s="121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54.45" customHeight="1">
      <c r="A117" s="35"/>
      <c r="B117" s="36"/>
      <c r="C117" s="29" t="s">
        <v>24</v>
      </c>
      <c r="D117" s="35"/>
      <c r="E117" s="35"/>
      <c r="F117" s="24" t="str">
        <f>E15</f>
        <v>Povodí Moravy, s.p., Dřevařská 11, 60175 Brno</v>
      </c>
      <c r="G117" s="35"/>
      <c r="H117" s="35"/>
      <c r="I117" s="122" t="s">
        <v>32</v>
      </c>
      <c r="J117" s="33" t="str">
        <f>E21</f>
        <v>Sweco Hydroprojekt a.s., Táborská 31, Praha 4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30</v>
      </c>
      <c r="D118" s="35"/>
      <c r="E118" s="35"/>
      <c r="F118" s="24" t="str">
        <f>IF(E18="","",E18)</f>
        <v>Vyplň údaj</v>
      </c>
      <c r="G118" s="35"/>
      <c r="H118" s="35"/>
      <c r="I118" s="122" t="s">
        <v>37</v>
      </c>
      <c r="J118" s="33" t="str">
        <f>E24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5"/>
      <c r="D119" s="35"/>
      <c r="E119" s="35"/>
      <c r="F119" s="35"/>
      <c r="G119" s="35"/>
      <c r="H119" s="35"/>
      <c r="I119" s="121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61"/>
      <c r="B120" s="162"/>
      <c r="C120" s="163" t="s">
        <v>105</v>
      </c>
      <c r="D120" s="164" t="s">
        <v>65</v>
      </c>
      <c r="E120" s="164" t="s">
        <v>61</v>
      </c>
      <c r="F120" s="164" t="s">
        <v>62</v>
      </c>
      <c r="G120" s="164" t="s">
        <v>106</v>
      </c>
      <c r="H120" s="164" t="s">
        <v>107</v>
      </c>
      <c r="I120" s="165" t="s">
        <v>108</v>
      </c>
      <c r="J120" s="164" t="s">
        <v>99</v>
      </c>
      <c r="K120" s="166" t="s">
        <v>109</v>
      </c>
      <c r="L120" s="167"/>
      <c r="M120" s="83" t="s">
        <v>1</v>
      </c>
      <c r="N120" s="84" t="s">
        <v>44</v>
      </c>
      <c r="O120" s="84" t="s">
        <v>110</v>
      </c>
      <c r="P120" s="84" t="s">
        <v>111</v>
      </c>
      <c r="Q120" s="84" t="s">
        <v>112</v>
      </c>
      <c r="R120" s="84" t="s">
        <v>113</v>
      </c>
      <c r="S120" s="84" t="s">
        <v>114</v>
      </c>
      <c r="T120" s="85" t="s">
        <v>115</v>
      </c>
      <c r="U120" s="161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/>
    </row>
    <row r="121" s="2" customFormat="1" ht="22.8" customHeight="1">
      <c r="A121" s="35"/>
      <c r="B121" s="36"/>
      <c r="C121" s="90" t="s">
        <v>116</v>
      </c>
      <c r="D121" s="35"/>
      <c r="E121" s="35"/>
      <c r="F121" s="35"/>
      <c r="G121" s="35"/>
      <c r="H121" s="35"/>
      <c r="I121" s="121"/>
      <c r="J121" s="168">
        <f>BK121</f>
        <v>0</v>
      </c>
      <c r="K121" s="35"/>
      <c r="L121" s="36"/>
      <c r="M121" s="86"/>
      <c r="N121" s="70"/>
      <c r="O121" s="87"/>
      <c r="P121" s="169">
        <f>P122</f>
        <v>0</v>
      </c>
      <c r="Q121" s="87"/>
      <c r="R121" s="169">
        <f>R122</f>
        <v>0</v>
      </c>
      <c r="S121" s="87"/>
      <c r="T121" s="170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6" t="s">
        <v>79</v>
      </c>
      <c r="AU121" s="16" t="s">
        <v>101</v>
      </c>
      <c r="BK121" s="171">
        <f>BK122</f>
        <v>0</v>
      </c>
    </row>
    <row r="122" s="12" customFormat="1" ht="25.92" customHeight="1">
      <c r="A122" s="12"/>
      <c r="B122" s="172"/>
      <c r="C122" s="12"/>
      <c r="D122" s="173" t="s">
        <v>79</v>
      </c>
      <c r="E122" s="174" t="s">
        <v>295</v>
      </c>
      <c r="F122" s="174" t="s">
        <v>296</v>
      </c>
      <c r="G122" s="12"/>
      <c r="H122" s="12"/>
      <c r="I122" s="175"/>
      <c r="J122" s="176">
        <f>BK122</f>
        <v>0</v>
      </c>
      <c r="K122" s="12"/>
      <c r="L122" s="172"/>
      <c r="M122" s="177"/>
      <c r="N122" s="178"/>
      <c r="O122" s="178"/>
      <c r="P122" s="179">
        <f>P123+P127+P129+P133</f>
        <v>0</v>
      </c>
      <c r="Q122" s="178"/>
      <c r="R122" s="179">
        <f>R123+R127+R129+R133</f>
        <v>0</v>
      </c>
      <c r="S122" s="178"/>
      <c r="T122" s="180">
        <f>T123+T127+T129+T133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73" t="s">
        <v>144</v>
      </c>
      <c r="AT122" s="181" t="s">
        <v>79</v>
      </c>
      <c r="AU122" s="181" t="s">
        <v>80</v>
      </c>
      <c r="AY122" s="173" t="s">
        <v>120</v>
      </c>
      <c r="BK122" s="182">
        <f>BK123+BK127+BK129+BK133</f>
        <v>0</v>
      </c>
    </row>
    <row r="123" s="12" customFormat="1" ht="22.8" customHeight="1">
      <c r="A123" s="12"/>
      <c r="B123" s="172"/>
      <c r="C123" s="12"/>
      <c r="D123" s="173" t="s">
        <v>79</v>
      </c>
      <c r="E123" s="183" t="s">
        <v>297</v>
      </c>
      <c r="F123" s="183" t="s">
        <v>298</v>
      </c>
      <c r="G123" s="12"/>
      <c r="H123" s="12"/>
      <c r="I123" s="175"/>
      <c r="J123" s="184">
        <f>BK123</f>
        <v>0</v>
      </c>
      <c r="K123" s="12"/>
      <c r="L123" s="172"/>
      <c r="M123" s="177"/>
      <c r="N123" s="178"/>
      <c r="O123" s="178"/>
      <c r="P123" s="179">
        <f>SUM(P124:P126)</f>
        <v>0</v>
      </c>
      <c r="Q123" s="178"/>
      <c r="R123" s="179">
        <f>SUM(R124:R126)</f>
        <v>0</v>
      </c>
      <c r="S123" s="178"/>
      <c r="T123" s="180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3" t="s">
        <v>144</v>
      </c>
      <c r="AT123" s="181" t="s">
        <v>79</v>
      </c>
      <c r="AU123" s="181" t="s">
        <v>88</v>
      </c>
      <c r="AY123" s="173" t="s">
        <v>120</v>
      </c>
      <c r="BK123" s="182">
        <f>SUM(BK124:BK126)</f>
        <v>0</v>
      </c>
    </row>
    <row r="124" s="2" customFormat="1" ht="16.5" customHeight="1">
      <c r="A124" s="35"/>
      <c r="B124" s="185"/>
      <c r="C124" s="186" t="s">
        <v>88</v>
      </c>
      <c r="D124" s="186" t="s">
        <v>123</v>
      </c>
      <c r="E124" s="187" t="s">
        <v>299</v>
      </c>
      <c r="F124" s="188" t="s">
        <v>300</v>
      </c>
      <c r="G124" s="189" t="s">
        <v>270</v>
      </c>
      <c r="H124" s="190">
        <v>1</v>
      </c>
      <c r="I124" s="191"/>
      <c r="J124" s="192">
        <f>ROUND(I124*H124,2)</f>
        <v>0</v>
      </c>
      <c r="K124" s="188" t="s">
        <v>1</v>
      </c>
      <c r="L124" s="36"/>
      <c r="M124" s="193" t="s">
        <v>1</v>
      </c>
      <c r="N124" s="194" t="s">
        <v>45</v>
      </c>
      <c r="O124" s="74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7" t="s">
        <v>301</v>
      </c>
      <c r="AT124" s="197" t="s">
        <v>123</v>
      </c>
      <c r="AU124" s="197" t="s">
        <v>90</v>
      </c>
      <c r="AY124" s="16" t="s">
        <v>120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6" t="s">
        <v>88</v>
      </c>
      <c r="BK124" s="198">
        <f>ROUND(I124*H124,2)</f>
        <v>0</v>
      </c>
      <c r="BL124" s="16" t="s">
        <v>301</v>
      </c>
      <c r="BM124" s="197" t="s">
        <v>302</v>
      </c>
    </row>
    <row r="125" s="2" customFormat="1" ht="16.5" customHeight="1">
      <c r="A125" s="35"/>
      <c r="B125" s="185"/>
      <c r="C125" s="186" t="s">
        <v>90</v>
      </c>
      <c r="D125" s="186" t="s">
        <v>123</v>
      </c>
      <c r="E125" s="187" t="s">
        <v>303</v>
      </c>
      <c r="F125" s="188" t="s">
        <v>304</v>
      </c>
      <c r="G125" s="189" t="s">
        <v>270</v>
      </c>
      <c r="H125" s="190">
        <v>1</v>
      </c>
      <c r="I125" s="191"/>
      <c r="J125" s="192">
        <f>ROUND(I125*H125,2)</f>
        <v>0</v>
      </c>
      <c r="K125" s="188" t="s">
        <v>1</v>
      </c>
      <c r="L125" s="36"/>
      <c r="M125" s="193" t="s">
        <v>1</v>
      </c>
      <c r="N125" s="194" t="s">
        <v>45</v>
      </c>
      <c r="O125" s="74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7" t="s">
        <v>301</v>
      </c>
      <c r="AT125" s="197" t="s">
        <v>123</v>
      </c>
      <c r="AU125" s="197" t="s">
        <v>90</v>
      </c>
      <c r="AY125" s="16" t="s">
        <v>120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6" t="s">
        <v>88</v>
      </c>
      <c r="BK125" s="198">
        <f>ROUND(I125*H125,2)</f>
        <v>0</v>
      </c>
      <c r="BL125" s="16" t="s">
        <v>301</v>
      </c>
      <c r="BM125" s="197" t="s">
        <v>305</v>
      </c>
    </row>
    <row r="126" s="2" customFormat="1">
      <c r="A126" s="35"/>
      <c r="B126" s="36"/>
      <c r="C126" s="35"/>
      <c r="D126" s="200" t="s">
        <v>306</v>
      </c>
      <c r="E126" s="35"/>
      <c r="F126" s="221" t="s">
        <v>307</v>
      </c>
      <c r="G126" s="35"/>
      <c r="H126" s="35"/>
      <c r="I126" s="121"/>
      <c r="J126" s="35"/>
      <c r="K126" s="35"/>
      <c r="L126" s="36"/>
      <c r="M126" s="222"/>
      <c r="N126" s="223"/>
      <c r="O126" s="74"/>
      <c r="P126" s="74"/>
      <c r="Q126" s="74"/>
      <c r="R126" s="74"/>
      <c r="S126" s="74"/>
      <c r="T126" s="7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6" t="s">
        <v>306</v>
      </c>
      <c r="AU126" s="16" t="s">
        <v>90</v>
      </c>
    </row>
    <row r="127" s="12" customFormat="1" ht="22.8" customHeight="1">
      <c r="A127" s="12"/>
      <c r="B127" s="172"/>
      <c r="C127" s="12"/>
      <c r="D127" s="173" t="s">
        <v>79</v>
      </c>
      <c r="E127" s="183" t="s">
        <v>308</v>
      </c>
      <c r="F127" s="183" t="s">
        <v>309</v>
      </c>
      <c r="G127" s="12"/>
      <c r="H127" s="12"/>
      <c r="I127" s="175"/>
      <c r="J127" s="184">
        <f>BK127</f>
        <v>0</v>
      </c>
      <c r="K127" s="12"/>
      <c r="L127" s="172"/>
      <c r="M127" s="177"/>
      <c r="N127" s="178"/>
      <c r="O127" s="178"/>
      <c r="P127" s="179">
        <f>P128</f>
        <v>0</v>
      </c>
      <c r="Q127" s="178"/>
      <c r="R127" s="179">
        <f>R128</f>
        <v>0</v>
      </c>
      <c r="S127" s="178"/>
      <c r="T127" s="18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3" t="s">
        <v>144</v>
      </c>
      <c r="AT127" s="181" t="s">
        <v>79</v>
      </c>
      <c r="AU127" s="181" t="s">
        <v>88</v>
      </c>
      <c r="AY127" s="173" t="s">
        <v>120</v>
      </c>
      <c r="BK127" s="182">
        <f>BK128</f>
        <v>0</v>
      </c>
    </row>
    <row r="128" s="2" customFormat="1" ht="16.5" customHeight="1">
      <c r="A128" s="35"/>
      <c r="B128" s="185"/>
      <c r="C128" s="186" t="s">
        <v>119</v>
      </c>
      <c r="D128" s="186" t="s">
        <v>123</v>
      </c>
      <c r="E128" s="187" t="s">
        <v>310</v>
      </c>
      <c r="F128" s="188" t="s">
        <v>309</v>
      </c>
      <c r="G128" s="189" t="s">
        <v>270</v>
      </c>
      <c r="H128" s="190">
        <v>1</v>
      </c>
      <c r="I128" s="191"/>
      <c r="J128" s="192">
        <f>ROUND(I128*H128,2)</f>
        <v>0</v>
      </c>
      <c r="K128" s="188" t="s">
        <v>1</v>
      </c>
      <c r="L128" s="36"/>
      <c r="M128" s="193" t="s">
        <v>1</v>
      </c>
      <c r="N128" s="194" t="s">
        <v>45</v>
      </c>
      <c r="O128" s="74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7" t="s">
        <v>301</v>
      </c>
      <c r="AT128" s="197" t="s">
        <v>123</v>
      </c>
      <c r="AU128" s="197" t="s">
        <v>90</v>
      </c>
      <c r="AY128" s="16" t="s">
        <v>120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6" t="s">
        <v>88</v>
      </c>
      <c r="BK128" s="198">
        <f>ROUND(I128*H128,2)</f>
        <v>0</v>
      </c>
      <c r="BL128" s="16" t="s">
        <v>301</v>
      </c>
      <c r="BM128" s="197" t="s">
        <v>311</v>
      </c>
    </row>
    <row r="129" s="12" customFormat="1" ht="22.8" customHeight="1">
      <c r="A129" s="12"/>
      <c r="B129" s="172"/>
      <c r="C129" s="12"/>
      <c r="D129" s="173" t="s">
        <v>79</v>
      </c>
      <c r="E129" s="183" t="s">
        <v>312</v>
      </c>
      <c r="F129" s="183" t="s">
        <v>313</v>
      </c>
      <c r="G129" s="12"/>
      <c r="H129" s="12"/>
      <c r="I129" s="175"/>
      <c r="J129" s="184">
        <f>BK129</f>
        <v>0</v>
      </c>
      <c r="K129" s="12"/>
      <c r="L129" s="172"/>
      <c r="M129" s="177"/>
      <c r="N129" s="178"/>
      <c r="O129" s="178"/>
      <c r="P129" s="179">
        <f>SUM(P130:P132)</f>
        <v>0</v>
      </c>
      <c r="Q129" s="178"/>
      <c r="R129" s="179">
        <f>SUM(R130:R132)</f>
        <v>0</v>
      </c>
      <c r="S129" s="178"/>
      <c r="T129" s="180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3" t="s">
        <v>144</v>
      </c>
      <c r="AT129" s="181" t="s">
        <v>79</v>
      </c>
      <c r="AU129" s="181" t="s">
        <v>88</v>
      </c>
      <c r="AY129" s="173" t="s">
        <v>120</v>
      </c>
      <c r="BK129" s="182">
        <f>SUM(BK130:BK132)</f>
        <v>0</v>
      </c>
    </row>
    <row r="130" s="2" customFormat="1" ht="16.5" customHeight="1">
      <c r="A130" s="35"/>
      <c r="B130" s="185"/>
      <c r="C130" s="186" t="s">
        <v>139</v>
      </c>
      <c r="D130" s="186" t="s">
        <v>123</v>
      </c>
      <c r="E130" s="187" t="s">
        <v>314</v>
      </c>
      <c r="F130" s="188" t="s">
        <v>313</v>
      </c>
      <c r="G130" s="189" t="s">
        <v>270</v>
      </c>
      <c r="H130" s="190">
        <v>1</v>
      </c>
      <c r="I130" s="191"/>
      <c r="J130" s="192">
        <f>ROUND(I130*H130,2)</f>
        <v>0</v>
      </c>
      <c r="K130" s="188" t="s">
        <v>1</v>
      </c>
      <c r="L130" s="36"/>
      <c r="M130" s="193" t="s">
        <v>1</v>
      </c>
      <c r="N130" s="194" t="s">
        <v>45</v>
      </c>
      <c r="O130" s="74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7" t="s">
        <v>301</v>
      </c>
      <c r="AT130" s="197" t="s">
        <v>123</v>
      </c>
      <c r="AU130" s="197" t="s">
        <v>90</v>
      </c>
      <c r="AY130" s="16" t="s">
        <v>120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6" t="s">
        <v>88</v>
      </c>
      <c r="BK130" s="198">
        <f>ROUND(I130*H130,2)</f>
        <v>0</v>
      </c>
      <c r="BL130" s="16" t="s">
        <v>301</v>
      </c>
      <c r="BM130" s="197" t="s">
        <v>315</v>
      </c>
    </row>
    <row r="131" s="2" customFormat="1">
      <c r="A131" s="35"/>
      <c r="B131" s="36"/>
      <c r="C131" s="35"/>
      <c r="D131" s="200" t="s">
        <v>306</v>
      </c>
      <c r="E131" s="35"/>
      <c r="F131" s="221" t="s">
        <v>316</v>
      </c>
      <c r="G131" s="35"/>
      <c r="H131" s="35"/>
      <c r="I131" s="121"/>
      <c r="J131" s="35"/>
      <c r="K131" s="35"/>
      <c r="L131" s="36"/>
      <c r="M131" s="222"/>
      <c r="N131" s="223"/>
      <c r="O131" s="74"/>
      <c r="P131" s="74"/>
      <c r="Q131" s="74"/>
      <c r="R131" s="74"/>
      <c r="S131" s="74"/>
      <c r="T131" s="7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6" t="s">
        <v>306</v>
      </c>
      <c r="AU131" s="16" t="s">
        <v>90</v>
      </c>
    </row>
    <row r="132" s="2" customFormat="1" ht="16.5" customHeight="1">
      <c r="A132" s="35"/>
      <c r="B132" s="185"/>
      <c r="C132" s="186" t="s">
        <v>144</v>
      </c>
      <c r="D132" s="186" t="s">
        <v>123</v>
      </c>
      <c r="E132" s="187" t="s">
        <v>317</v>
      </c>
      <c r="F132" s="188" t="s">
        <v>318</v>
      </c>
      <c r="G132" s="189" t="s">
        <v>319</v>
      </c>
      <c r="H132" s="190">
        <v>24</v>
      </c>
      <c r="I132" s="191"/>
      <c r="J132" s="192">
        <f>ROUND(I132*H132,2)</f>
        <v>0</v>
      </c>
      <c r="K132" s="188" t="s">
        <v>1</v>
      </c>
      <c r="L132" s="36"/>
      <c r="M132" s="193" t="s">
        <v>1</v>
      </c>
      <c r="N132" s="194" t="s">
        <v>45</v>
      </c>
      <c r="O132" s="74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7" t="s">
        <v>301</v>
      </c>
      <c r="AT132" s="197" t="s">
        <v>123</v>
      </c>
      <c r="AU132" s="197" t="s">
        <v>90</v>
      </c>
      <c r="AY132" s="16" t="s">
        <v>120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88</v>
      </c>
      <c r="BK132" s="198">
        <f>ROUND(I132*H132,2)</f>
        <v>0</v>
      </c>
      <c r="BL132" s="16" t="s">
        <v>301</v>
      </c>
      <c r="BM132" s="197" t="s">
        <v>320</v>
      </c>
    </row>
    <row r="133" s="12" customFormat="1" ht="22.8" customHeight="1">
      <c r="A133" s="12"/>
      <c r="B133" s="172"/>
      <c r="C133" s="12"/>
      <c r="D133" s="173" t="s">
        <v>79</v>
      </c>
      <c r="E133" s="183" t="s">
        <v>321</v>
      </c>
      <c r="F133" s="183" t="s">
        <v>322</v>
      </c>
      <c r="G133" s="12"/>
      <c r="H133" s="12"/>
      <c r="I133" s="175"/>
      <c r="J133" s="184">
        <f>BK133</f>
        <v>0</v>
      </c>
      <c r="K133" s="12"/>
      <c r="L133" s="172"/>
      <c r="M133" s="177"/>
      <c r="N133" s="178"/>
      <c r="O133" s="178"/>
      <c r="P133" s="179">
        <f>SUM(P134:P135)</f>
        <v>0</v>
      </c>
      <c r="Q133" s="178"/>
      <c r="R133" s="179">
        <f>SUM(R134:R135)</f>
        <v>0</v>
      </c>
      <c r="S133" s="178"/>
      <c r="T133" s="180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3" t="s">
        <v>144</v>
      </c>
      <c r="AT133" s="181" t="s">
        <v>79</v>
      </c>
      <c r="AU133" s="181" t="s">
        <v>88</v>
      </c>
      <c r="AY133" s="173" t="s">
        <v>120</v>
      </c>
      <c r="BK133" s="182">
        <f>SUM(BK134:BK135)</f>
        <v>0</v>
      </c>
    </row>
    <row r="134" s="2" customFormat="1" ht="16.5" customHeight="1">
      <c r="A134" s="35"/>
      <c r="B134" s="185"/>
      <c r="C134" s="186" t="s">
        <v>148</v>
      </c>
      <c r="D134" s="186" t="s">
        <v>123</v>
      </c>
      <c r="E134" s="187" t="s">
        <v>323</v>
      </c>
      <c r="F134" s="188" t="s">
        <v>322</v>
      </c>
      <c r="G134" s="189" t="s">
        <v>270</v>
      </c>
      <c r="H134" s="190">
        <v>1</v>
      </c>
      <c r="I134" s="191"/>
      <c r="J134" s="192">
        <f>ROUND(I134*H134,2)</f>
        <v>0</v>
      </c>
      <c r="K134" s="188" t="s">
        <v>1</v>
      </c>
      <c r="L134" s="36"/>
      <c r="M134" s="193" t="s">
        <v>1</v>
      </c>
      <c r="N134" s="194" t="s">
        <v>45</v>
      </c>
      <c r="O134" s="74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7" t="s">
        <v>301</v>
      </c>
      <c r="AT134" s="197" t="s">
        <v>123</v>
      </c>
      <c r="AU134" s="197" t="s">
        <v>90</v>
      </c>
      <c r="AY134" s="16" t="s">
        <v>120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6" t="s">
        <v>88</v>
      </c>
      <c r="BK134" s="198">
        <f>ROUND(I134*H134,2)</f>
        <v>0</v>
      </c>
      <c r="BL134" s="16" t="s">
        <v>301</v>
      </c>
      <c r="BM134" s="197" t="s">
        <v>324</v>
      </c>
    </row>
    <row r="135" s="2" customFormat="1">
      <c r="A135" s="35"/>
      <c r="B135" s="36"/>
      <c r="C135" s="35"/>
      <c r="D135" s="200" t="s">
        <v>306</v>
      </c>
      <c r="E135" s="35"/>
      <c r="F135" s="221" t="s">
        <v>325</v>
      </c>
      <c r="G135" s="35"/>
      <c r="H135" s="35"/>
      <c r="I135" s="121"/>
      <c r="J135" s="35"/>
      <c r="K135" s="35"/>
      <c r="L135" s="36"/>
      <c r="M135" s="224"/>
      <c r="N135" s="225"/>
      <c r="O135" s="226"/>
      <c r="P135" s="226"/>
      <c r="Q135" s="226"/>
      <c r="R135" s="226"/>
      <c r="S135" s="226"/>
      <c r="T135" s="227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6" t="s">
        <v>306</v>
      </c>
      <c r="AU135" s="16" t="s">
        <v>90</v>
      </c>
    </row>
    <row r="136" s="2" customFormat="1" ht="6.96" customHeight="1">
      <c r="A136" s="35"/>
      <c r="B136" s="57"/>
      <c r="C136" s="58"/>
      <c r="D136" s="58"/>
      <c r="E136" s="58"/>
      <c r="F136" s="58"/>
      <c r="G136" s="58"/>
      <c r="H136" s="58"/>
      <c r="I136" s="145"/>
      <c r="J136" s="58"/>
      <c r="K136" s="58"/>
      <c r="L136" s="36"/>
      <c r="M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</sheetData>
  <autoFilter ref="C120:K13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Klocová, Lucie</dc:creator>
  <cp:lastModifiedBy>Klocová, Lucie</cp:lastModifiedBy>
  <dcterms:created xsi:type="dcterms:W3CDTF">2020-05-11T13:13:26Z</dcterms:created>
  <dcterms:modified xsi:type="dcterms:W3CDTF">2020-05-11T13:13:28Z</dcterms:modified>
</cp:coreProperties>
</file>